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2905"/>
  <workbookPr date1904="1" showInkAnnotation="0" autoCompressPictures="0"/>
  <bookViews>
    <workbookView xWindow="0" yWindow="0" windowWidth="25600" windowHeight="18380" tabRatio="500"/>
  </bookViews>
  <sheets>
    <sheet name="Analysis" sheetId="2" r:id="rId1"/>
    <sheet name="ATVI Key Ratios.csv" sheetId="1" r:id="rId2"/>
  </sheets>
  <definedNames>
    <definedName name="solver_adj" localSheetId="0" hidden="1">Analysis!$Q$16</definedName>
    <definedName name="solver_cvg" localSheetId="0" hidden="1">0.0001</definedName>
    <definedName name="solver_drv" localSheetId="0" hidden="1">1</definedName>
    <definedName name="solver_eng" localSheetId="0" hidden="1">1</definedName>
    <definedName name="solver_itr" localSheetId="0" hidden="1">2147483647</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1</definedName>
    <definedName name="solver_nod" localSheetId="0" hidden="1">2147483647</definedName>
    <definedName name="solver_num" localSheetId="0" hidden="1">0</definedName>
    <definedName name="solver_opt" localSheetId="0" hidden="1">Analysis!$Q$18</definedName>
    <definedName name="solver_pre" localSheetId="0" hidden="1">0.000001</definedName>
    <definedName name="solver_rbv" localSheetId="0" hidden="1">1</definedName>
    <definedName name="solver_rlx" localSheetId="0" hidden="1">2</definedName>
    <definedName name="solver_rsd" localSheetId="0" hidden="1">0</definedName>
    <definedName name="solver_scl" localSheetId="0" hidden="1">1</definedName>
    <definedName name="solver_sho" localSheetId="0" hidden="1">2</definedName>
    <definedName name="solver_ssz" localSheetId="0" hidden="1">100</definedName>
    <definedName name="solver_tim" localSheetId="0" hidden="1">2147483647</definedName>
    <definedName name="solver_tol" localSheetId="0" hidden="1">0.01</definedName>
    <definedName name="solver_typ" localSheetId="0" hidden="1">3</definedName>
    <definedName name="solver_val" localSheetId="0" hidden="1">13.59</definedName>
    <definedName name="solver_ver" localSheetId="0" hidden="1">2</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Q15" i="2" l="1"/>
  <c r="Q20" i="2"/>
  <c r="Q6" i="2"/>
  <c r="Q9" i="2"/>
  <c r="Q10" i="2"/>
  <c r="Q11" i="2"/>
  <c r="Q18" i="2"/>
  <c r="Q19" i="2"/>
  <c r="Q7" i="2"/>
  <c r="Q12" i="2"/>
  <c r="Q4" i="2"/>
</calcChain>
</file>

<file path=xl/comments1.xml><?xml version="1.0" encoding="utf-8"?>
<comments xmlns="http://schemas.openxmlformats.org/spreadsheetml/2006/main">
  <authors>
    <author>David Moore</author>
  </authors>
  <commentList>
    <comment ref="P5" authorId="0">
      <text>
        <r>
          <rPr>
            <b/>
            <sz val="9"/>
            <color indexed="81"/>
            <rFont val="Calibri"/>
            <family val="2"/>
          </rPr>
          <t>David Moore:</t>
        </r>
        <r>
          <rPr>
            <sz val="9"/>
            <color indexed="81"/>
            <rFont val="Calibri"/>
            <family val="2"/>
          </rPr>
          <t xml:space="preserve">
For details on this calculation visit:
http://efficientminds.wordpress.com/education/learning-modules/growth-rate-estimation/
</t>
        </r>
      </text>
    </comment>
    <comment ref="Q8" authorId="0">
      <text>
        <r>
          <rPr>
            <b/>
            <sz val="9"/>
            <color indexed="81"/>
            <rFont val="Calibri"/>
            <family val="2"/>
          </rPr>
          <t>David Moore:</t>
        </r>
        <r>
          <rPr>
            <sz val="9"/>
            <color indexed="81"/>
            <rFont val="Calibri"/>
            <family val="2"/>
          </rPr>
          <t xml:space="preserve">
Fixed assets turnover has leveled off around 28%.  Some may argue that adding users will not require additional fixed assets.  If that were true, FATR would have increased over time.  In reality it has decreased.  Over time more assets have been needed per dollar of sales.
</t>
        </r>
      </text>
    </comment>
    <comment ref="Q9" authorId="0">
      <text>
        <r>
          <rPr>
            <b/>
            <sz val="9"/>
            <color indexed="81"/>
            <rFont val="Calibri"/>
            <family val="2"/>
          </rPr>
          <t>David Moore:</t>
        </r>
        <r>
          <rPr>
            <sz val="9"/>
            <color indexed="81"/>
            <rFont val="Calibri"/>
            <family val="2"/>
          </rPr>
          <t xml:space="preserve">
1 - DPR from most recent date</t>
        </r>
      </text>
    </comment>
    <comment ref="Q15" authorId="0">
      <text>
        <r>
          <rPr>
            <b/>
            <sz val="9"/>
            <color indexed="81"/>
            <rFont val="Calibri"/>
            <family val="2"/>
          </rPr>
          <t>David Moore:</t>
        </r>
        <r>
          <rPr>
            <sz val="9"/>
            <color indexed="81"/>
            <rFont val="Calibri"/>
            <family val="2"/>
          </rPr>
          <t xml:space="preserve">
Close to the "natural" 6 2/3% :)  Activision doesn't do debt.  Interest rates are going to rise in the future.  So if ATVI does not do debt in a low rate environment, they probably won't as rates rise. Therefore I chose IGR over SGR.</t>
        </r>
      </text>
    </comment>
    <comment ref="Q16" authorId="0">
      <text>
        <r>
          <rPr>
            <b/>
            <sz val="9"/>
            <color indexed="81"/>
            <rFont val="Calibri"/>
            <family val="2"/>
          </rPr>
          <t>David Moore:</t>
        </r>
        <r>
          <rPr>
            <sz val="9"/>
            <color indexed="81"/>
            <rFont val="Calibri"/>
            <family val="2"/>
          </rPr>
          <t xml:space="preserve">
This rate represents the return from an alternative investment.  You can get 1.98% return from a 10 year treasury.  If you plug in 10% here, what investment are you considering that has an expected 10% return?
</t>
        </r>
      </text>
    </comment>
    <comment ref="Q18" authorId="0">
      <text>
        <r>
          <rPr>
            <b/>
            <sz val="9"/>
            <color indexed="81"/>
            <rFont val="Calibri"/>
            <family val="2"/>
          </rPr>
          <t>David Moore:</t>
        </r>
        <r>
          <rPr>
            <sz val="9"/>
            <color indexed="81"/>
            <rFont val="Calibri"/>
            <family val="2"/>
          </rPr>
          <t xml:space="preserve">
At this price you are better off buying a 10 year treasury to get the same return with no risk.
Below this price you will earn more than a 10 year treasury.  Is the amount above a 10 year treasury worth the risk? 
One should look for an alternative investment within the sector that passes all four rules and has a higher E[R]].</t>
        </r>
      </text>
    </comment>
  </commentList>
</comments>
</file>

<file path=xl/sharedStrings.xml><?xml version="1.0" encoding="utf-8"?>
<sst xmlns="http://schemas.openxmlformats.org/spreadsheetml/2006/main" count="257" uniqueCount="144">
  <si>
    <t>Financials</t>
  </si>
  <si>
    <t>2003-03</t>
  </si>
  <si>
    <t>2004-03</t>
  </si>
  <si>
    <t>2005-03</t>
  </si>
  <si>
    <t>2006-03</t>
  </si>
  <si>
    <t>2007-03</t>
  </si>
  <si>
    <t>2008-03</t>
  </si>
  <si>
    <t>2008-12</t>
  </si>
  <si>
    <t>2009-12</t>
  </si>
  <si>
    <t>2010-12</t>
  </si>
  <si>
    <t>2011-12</t>
  </si>
  <si>
    <t>TTM</t>
  </si>
  <si>
    <t>Revenue USD Mil</t>
  </si>
  <si>
    <t>Gross Margin %</t>
  </si>
  <si>
    <t>Operating Income USD Mil</t>
  </si>
  <si>
    <t>Operating Margin %</t>
  </si>
  <si>
    <t>Net Income USD Mil</t>
  </si>
  <si>
    <t>Earnings Per Share USD</t>
  </si>
  <si>
    <t>Dividends USD</t>
  </si>
  <si>
    <t>Payout Ratio %</t>
  </si>
  <si>
    <t>Shares Mil</t>
  </si>
  <si>
    <t>Book Value Per Share USD</t>
  </si>
  <si>
    <t>Operating Cash Flow USD Mil</t>
  </si>
  <si>
    <t>Cap Spending USD Mil</t>
  </si>
  <si>
    <t>Free Cash Flow USD Mil</t>
  </si>
  <si>
    <t>Free Cash Flow Per Share USD</t>
  </si>
  <si>
    <t>Working Capital USD Mil</t>
  </si>
  <si>
    <t>Key Ratios -&gt; Profitability</t>
  </si>
  <si>
    <t>Margins % of Sales</t>
  </si>
  <si>
    <t>Revenue</t>
  </si>
  <si>
    <t>COGS</t>
  </si>
  <si>
    <t>Gross Margin</t>
  </si>
  <si>
    <t>SG&amp;A</t>
  </si>
  <si>
    <t>R&amp;D</t>
  </si>
  <si>
    <t>Other</t>
  </si>
  <si>
    <t>Operating Margin</t>
  </si>
  <si>
    <t>Net Int Inc &amp; Other</t>
  </si>
  <si>
    <t>EBT Margin</t>
  </si>
  <si>
    <t>Profitability</t>
  </si>
  <si>
    <t>Tax Rate %</t>
  </si>
  <si>
    <t>Net Margin %</t>
  </si>
  <si>
    <t>Asset Turnover (Average)</t>
  </si>
  <si>
    <t>Return on Assets %</t>
  </si>
  <si>
    <t>Financial Leverage (Average)</t>
  </si>
  <si>
    <t>Return on Equity %</t>
  </si>
  <si>
    <t>Return on Invested Capital %</t>
  </si>
  <si>
    <t>Key Ratios -&gt; Growth</t>
  </si>
  <si>
    <t>Latest Qtr</t>
  </si>
  <si>
    <t>Revenue %</t>
  </si>
  <si>
    <t>Year over Year</t>
  </si>
  <si>
    <t>3-Year Average</t>
  </si>
  <si>
    <t>5-Year Average</t>
  </si>
  <si>
    <t>10-Year Average</t>
  </si>
  <si>
    <t>Operating Income %</t>
  </si>
  <si>
    <t>Net Income %</t>
  </si>
  <si>
    <t>EPS %</t>
  </si>
  <si>
    <t>Key Ratios -&gt; Cash Flow</t>
  </si>
  <si>
    <t>Cash Flow Ratios</t>
  </si>
  <si>
    <t>Operating Cash Flow Growth % YOY</t>
  </si>
  <si>
    <t>Free Cash Flow Growth % YOY</t>
  </si>
  <si>
    <t>Cap Ex as a % of Sales</t>
  </si>
  <si>
    <t>Free Cash Flow/Sales %</t>
  </si>
  <si>
    <t>Free Cash Flow/Net Income</t>
  </si>
  <si>
    <t>Key Ratios -&gt; Financial Health</t>
  </si>
  <si>
    <t>Balance Sheet Items (in %)</t>
  </si>
  <si>
    <t>Cash &amp; Short-Term Investments</t>
  </si>
  <si>
    <t>Accounts Receivable</t>
  </si>
  <si>
    <t>Inventory</t>
  </si>
  <si>
    <t>Other Current Assets</t>
  </si>
  <si>
    <t>Total Current Assets</t>
  </si>
  <si>
    <t>Net PP&amp;E</t>
  </si>
  <si>
    <t>Intangibles</t>
  </si>
  <si>
    <t>Other Long-Term Assets</t>
  </si>
  <si>
    <t>Total Assets</t>
  </si>
  <si>
    <t>Accounts Payable</t>
  </si>
  <si>
    <t>Short-Term Debt</t>
  </si>
  <si>
    <t>Taxes Payable</t>
  </si>
  <si>
    <t>Accrued Liabilities</t>
  </si>
  <si>
    <t>Other Short-Term Liabilities</t>
  </si>
  <si>
    <t>Total Current Liabilities</t>
  </si>
  <si>
    <t>Long-Term Debt</t>
  </si>
  <si>
    <t>Other Long-Term Liabilities</t>
  </si>
  <si>
    <t>Total Liabilities</t>
  </si>
  <si>
    <t>Total Stockholders' Equity</t>
  </si>
  <si>
    <t>Total Liabilities &amp; Equity</t>
  </si>
  <si>
    <t>Liquidity/Financial Health</t>
  </si>
  <si>
    <t>Current Ratio</t>
  </si>
  <si>
    <t>Quick Ratio</t>
  </si>
  <si>
    <t>Financial Leverage</t>
  </si>
  <si>
    <t>Debt/Equity</t>
  </si>
  <si>
    <t>Key Ratios -&gt; Efficiency Ratios</t>
  </si>
  <si>
    <t>Efficiency</t>
  </si>
  <si>
    <t>Days Sales Outstanding</t>
  </si>
  <si>
    <t>Days Inventory</t>
  </si>
  <si>
    <t>Payables Period</t>
  </si>
  <si>
    <t>Cash Conversion Cycle</t>
  </si>
  <si>
    <t>Receivables Turnover</t>
  </si>
  <si>
    <t>Inventory Turnover</t>
  </si>
  <si>
    <t>Fixed Assets Turnover</t>
  </si>
  <si>
    <t>Asset Turnover</t>
  </si>
  <si>
    <t>Basic valuation of ATVI</t>
  </si>
  <si>
    <t>1. Vigilant management</t>
  </si>
  <si>
    <t>D/E</t>
  </si>
  <si>
    <t>CR</t>
  </si>
  <si>
    <t>1. D/E &lt; 0.5 and that is good.</t>
  </si>
  <si>
    <t>2. Current ratio is &gt;1.5, was on the decline from 2007 to 2011, but appears back on the right track.</t>
  </si>
  <si>
    <t>2. Long term prospects</t>
  </si>
  <si>
    <t>1. Long term pipeline is questionable</t>
  </si>
  <si>
    <t>2. Gaming industry is growing (how much?)</t>
  </si>
  <si>
    <t>3. Could get into 3D gaming.</t>
  </si>
  <si>
    <t>4. Is 3D gaming a gimmick?</t>
  </si>
  <si>
    <t>3. Stable and understandable</t>
  </si>
  <si>
    <t>EPS</t>
  </si>
  <si>
    <t>BVPS</t>
  </si>
  <si>
    <t>DPS</t>
  </si>
  <si>
    <t>4. Undervalued</t>
  </si>
  <si>
    <t>1. BVPS growth fairly stable post-2008.</t>
  </si>
  <si>
    <t>2. EPS unstable</t>
  </si>
  <si>
    <t>LOGEST growth rate</t>
  </si>
  <si>
    <t>IGR</t>
  </si>
  <si>
    <t>IGR/SGR calculation</t>
  </si>
  <si>
    <t>ROA</t>
  </si>
  <si>
    <t>ROE</t>
  </si>
  <si>
    <t>Capacity utilization</t>
  </si>
  <si>
    <t>RR</t>
  </si>
  <si>
    <t>SGR</t>
  </si>
  <si>
    <t>L0*/A0</t>
  </si>
  <si>
    <t>Growth rate g</t>
  </si>
  <si>
    <t>Discount rate i</t>
  </si>
  <si>
    <t>E[R] @ current price</t>
  </si>
  <si>
    <t>1. BVPS has grown only 3.03% over the past 4 years.</t>
  </si>
  <si>
    <t>Comments</t>
  </si>
  <si>
    <t>In sum, results are mixed.</t>
  </si>
  <si>
    <t>Conclusion: Management is vigilant as measured by D/E and CR.</t>
  </si>
  <si>
    <t>Ten year Treasury: Rf</t>
  </si>
  <si>
    <t>Intrinsic value calculation</t>
  </si>
  <si>
    <t>Maximum value</t>
  </si>
  <si>
    <t>Value @ 10% discount</t>
  </si>
  <si>
    <t>Conclusion: overvalued if any discretionary has E[R]&gt;4%</t>
  </si>
  <si>
    <t>Current price</t>
  </si>
  <si>
    <t>Conclusion: long term prospects uncertain</t>
  </si>
  <si>
    <t>Conclusion: stability uncertain</t>
  </si>
  <si>
    <t>All data from Morningstar.com 2013.02.12</t>
  </si>
  <si>
    <t>2. Max value uses IGR that is double the observed BVPS growth.</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</si>
</sst>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2"/>
      <color theme="1"/>
      <name val="Calibri"/>
      <family val="2"/>
      <scheme val="minor"/>
    </font>
    <font>
      <sz val="12"/>
      <color theme="1"/>
      <name val="Calibri"/>
      <family val="2"/>
      <scheme val="minor"/>
    </font>
    <font>
      <b/>
      <sz val="18"/>
      <color theme="3"/>
      <name val="Cambria"/>
      <family val="2"/>
      <scheme val="major"/>
    </font>
    <font>
      <sz val="12"/>
      <color rgb="FF006100"/>
      <name val="Calibri"/>
      <family val="2"/>
      <scheme val="minor"/>
    </font>
    <font>
      <sz val="12"/>
      <color rgb="FF9C0006"/>
      <name val="Calibri"/>
      <family val="2"/>
      <scheme val="minor"/>
    </font>
    <font>
      <sz val="12"/>
      <color rgb="FF9C6500"/>
      <name val="Calibri"/>
      <family val="2"/>
      <scheme val="minor"/>
    </font>
    <font>
      <sz val="12"/>
      <color theme="0"/>
      <name val="Calibri"/>
      <family val="2"/>
      <scheme val="minor"/>
    </font>
    <font>
      <u/>
      <sz val="12"/>
      <color theme="10"/>
      <name val="Calibri"/>
      <family val="2"/>
      <scheme val="minor"/>
    </font>
    <font>
      <u/>
      <sz val="12"/>
      <color theme="11"/>
      <name val="Calibri"/>
      <family val="2"/>
      <scheme val="minor"/>
    </font>
    <font>
      <sz val="9"/>
      <color indexed="81"/>
      <name val="Calibri"/>
      <family val="2"/>
    </font>
    <font>
      <b/>
      <sz val="9"/>
      <color indexed="81"/>
      <name val="Calibri"/>
      <family val="2"/>
    </font>
    <font>
      <sz val="8"/>
      <name val="Calibri"/>
      <family val="2"/>
      <scheme val="minor"/>
    </font>
    <font>
      <b/>
      <sz val="12"/>
      <color rgb="FFFA7D00"/>
      <name val="Calibri"/>
      <family val="2"/>
      <scheme val="minor"/>
    </font>
  </fonts>
  <fills count="1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7"/>
      </patternFill>
    </fill>
    <fill>
      <patternFill patternType="solid">
        <fgColor theme="7" tint="0.79998168889431442"/>
        <bgColor indexed="65"/>
      </patternFill>
    </fill>
    <fill>
      <patternFill patternType="solid">
        <fgColor rgb="FFF2F2F2"/>
      </patternFill>
    </fill>
  </fills>
  <borders count="2">
    <border>
      <left/>
      <right/>
      <top/>
      <bottom/>
      <diagonal/>
    </border>
    <border>
      <left style="thin">
        <color rgb="FF7F7F7F"/>
      </left>
      <right style="thin">
        <color rgb="FF7F7F7F"/>
      </right>
      <top style="thin">
        <color rgb="FF7F7F7F"/>
      </top>
      <bottom style="thin">
        <color rgb="FF7F7F7F"/>
      </bottom>
      <diagonal/>
    </border>
  </borders>
  <cellStyleXfs count="75">
    <xf numFmtId="0" fontId="0" fillId="0" borderId="0"/>
    <xf numFmtId="9" fontId="1" fillId="0" borderId="0" applyFont="0" applyFill="0" applyBorder="0" applyAlignment="0" applyProtection="0"/>
    <xf numFmtId="0" fontId="2" fillId="0" borderId="0" applyNumberFormat="0" applyFill="0" applyBorder="0" applyAlignment="0" applyProtection="0"/>
    <xf numFmtId="0" fontId="3" fillId="2" borderId="0" applyNumberFormat="0" applyBorder="0" applyAlignment="0" applyProtection="0"/>
    <xf numFmtId="0" fontId="4" fillId="3" borderId="0" applyNumberFormat="0" applyBorder="0" applyAlignment="0" applyProtection="0"/>
    <xf numFmtId="0" fontId="5" fillId="4" borderId="0" applyNumberFormat="0" applyBorder="0" applyAlignment="0" applyProtection="0"/>
    <xf numFmtId="0" fontId="6" fillId="5" borderId="0" applyNumberFormat="0" applyBorder="0" applyAlignment="0" applyProtection="0"/>
    <xf numFmtId="0" fontId="1" fillId="6" borderId="0" applyNumberFormat="0" applyBorder="0" applyAlignment="0" applyProtection="0"/>
    <xf numFmtId="0" fontId="6" fillId="7" borderId="0" applyNumberFormat="0" applyBorder="0" applyAlignment="0" applyProtection="0"/>
    <xf numFmtId="0" fontId="1" fillId="8" borderId="0" applyNumberFormat="0" applyBorder="0" applyAlignment="0" applyProtection="0"/>
    <xf numFmtId="0" fontId="6" fillId="9" borderId="0" applyNumberFormat="0" applyBorder="0" applyAlignment="0" applyProtection="0"/>
    <xf numFmtId="0" fontId="1" fillId="10" borderId="0" applyNumberFormat="0" applyBorder="0" applyAlignment="0" applyProtection="0"/>
    <xf numFmtId="0" fontId="6" fillId="11" borderId="0" applyNumberFormat="0" applyBorder="0" applyAlignment="0" applyProtection="0"/>
    <xf numFmtId="0" fontId="1" fillId="12" borderId="0" applyNumberFormat="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12" fillId="13" borderId="1" applyNumberFormat="0" applyAlignment="0" applyProtection="0"/>
  </cellStyleXfs>
  <cellXfs count="23">
    <xf numFmtId="0" fontId="0" fillId="0" borderId="0" xfId="0"/>
    <xf numFmtId="3" fontId="0" fillId="0" borderId="0" xfId="0" applyNumberFormat="1"/>
    <xf numFmtId="10" fontId="0" fillId="0" borderId="0" xfId="1" applyNumberFormat="1" applyFont="1"/>
    <xf numFmtId="0" fontId="0" fillId="0" borderId="0" xfId="0" applyAlignment="1">
      <alignment horizontal="right"/>
    </xf>
    <xf numFmtId="0" fontId="0" fillId="0" borderId="0" xfId="0" applyAlignment="1"/>
    <xf numFmtId="0" fontId="1" fillId="8" borderId="0" xfId="9"/>
    <xf numFmtId="0" fontId="1" fillId="12" borderId="0" xfId="13"/>
    <xf numFmtId="0" fontId="1" fillId="10" borderId="0" xfId="11" applyAlignment="1">
      <alignment horizontal="left"/>
    </xf>
    <xf numFmtId="0" fontId="1" fillId="10" borderId="0" xfId="11"/>
    <xf numFmtId="0" fontId="1" fillId="6" borderId="0" xfId="7"/>
    <xf numFmtId="2" fontId="12" fillId="13" borderId="1" xfId="74" applyNumberFormat="1"/>
    <xf numFmtId="10" fontId="12" fillId="13" borderId="1" xfId="74" applyNumberFormat="1"/>
    <xf numFmtId="0" fontId="4" fillId="3" borderId="0" xfId="4" applyAlignment="1">
      <alignment horizontal="center" vertical="top" wrapText="1"/>
    </xf>
    <xf numFmtId="0" fontId="2" fillId="0" borderId="0" xfId="2" applyAlignment="1">
      <alignment horizontal="center"/>
    </xf>
    <xf numFmtId="0" fontId="0" fillId="0" borderId="0" xfId="0" applyAlignment="1">
      <alignment horizontal="left" vertical="top" wrapText="1"/>
    </xf>
    <xf numFmtId="0" fontId="5" fillId="4" borderId="0" xfId="5" applyAlignment="1">
      <alignment horizontal="center" vertical="top"/>
    </xf>
    <xf numFmtId="0" fontId="0" fillId="0" borderId="0" xfId="0"/>
    <xf numFmtId="0" fontId="6" fillId="5" borderId="0" xfId="6" applyAlignment="1">
      <alignment horizontal="center"/>
    </xf>
    <xf numFmtId="0" fontId="0" fillId="0" borderId="0" xfId="0" applyAlignment="1">
      <alignment horizontal="left" wrapText="1"/>
    </xf>
    <xf numFmtId="0" fontId="3" fillId="2" borderId="0" xfId="3" applyAlignment="1">
      <alignment horizontal="center" wrapText="1"/>
    </xf>
    <xf numFmtId="0" fontId="6" fillId="11" borderId="0" xfId="12" applyAlignment="1">
      <alignment horizontal="center"/>
    </xf>
    <xf numFmtId="0" fontId="6" fillId="7" borderId="0" xfId="8" applyAlignment="1">
      <alignment horizontal="center"/>
    </xf>
    <xf numFmtId="0" fontId="6" fillId="9" borderId="0" xfId="10" applyAlignment="1">
      <alignment horizontal="center"/>
    </xf>
  </cellXfs>
  <cellStyles count="75">
    <cellStyle name="20% - Accent1" xfId="7" builtinId="30"/>
    <cellStyle name="20% - Accent2" xfId="9" builtinId="34"/>
    <cellStyle name="20% - Accent3" xfId="11" builtinId="38"/>
    <cellStyle name="20% - Accent4" xfId="13" builtinId="42"/>
    <cellStyle name="Accent1" xfId="6" builtinId="29"/>
    <cellStyle name="Accent2" xfId="8" builtinId="33"/>
    <cellStyle name="Accent3" xfId="10" builtinId="37"/>
    <cellStyle name="Accent4" xfId="12" builtinId="41"/>
    <cellStyle name="Bad" xfId="4" builtinId="27"/>
    <cellStyle name="Calculation" xfId="74" builtinId="22"/>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Good" xfId="3" builtinId="26"/>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Neutral" xfId="5" builtinId="28"/>
    <cellStyle name="Normal" xfId="0" builtinId="0"/>
    <cellStyle name="Percent" xfId="1" builtinId="5"/>
    <cellStyle name="Title" xfId="2" builtinId="15"/>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6"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S26"/>
  <sheetViews>
    <sheetView tabSelected="1" zoomScale="150" zoomScaleNormal="150" zoomScalePageLayoutView="150" workbookViewId="0">
      <selection activeCell="Q20" sqref="Q20"/>
    </sheetView>
  </sheetViews>
  <sheetFormatPr baseColWidth="10" defaultRowHeight="15" x14ac:dyDescent="0"/>
  <cols>
    <col min="1" max="1" width="11.83203125" customWidth="1"/>
    <col min="2" max="3" width="8.33203125" customWidth="1"/>
    <col min="4" max="4" width="6.5" customWidth="1"/>
    <col min="5" max="5" width="1.6640625" customWidth="1"/>
    <col min="6" max="6" width="14" customWidth="1"/>
    <col min="7" max="7" width="13.33203125" customWidth="1"/>
    <col min="8" max="8" width="7.1640625" bestFit="1" customWidth="1"/>
    <col min="9" max="9" width="4.5" customWidth="1"/>
    <col min="10" max="10" width="2" customWidth="1"/>
    <col min="12" max="14" width="7.1640625" customWidth="1"/>
    <col min="15" max="15" width="1.83203125" customWidth="1"/>
    <col min="16" max="16" width="20" customWidth="1"/>
    <col min="18" max="18" width="6.83203125" customWidth="1"/>
    <col min="19" max="19" width="7" customWidth="1"/>
  </cols>
  <sheetData>
    <row r="1" spans="1:19" ht="22">
      <c r="A1" s="13" t="s">
        <v>100</v>
      </c>
      <c r="B1" s="13"/>
      <c r="C1" s="13"/>
      <c r="D1" s="13"/>
      <c r="E1" s="13"/>
      <c r="F1" s="13"/>
      <c r="G1" s="13"/>
      <c r="H1" s="13"/>
      <c r="I1" s="13"/>
      <c r="J1" s="13"/>
      <c r="K1" s="13"/>
      <c r="L1" s="13"/>
      <c r="M1" s="13"/>
      <c r="N1" s="13"/>
      <c r="O1" s="13"/>
      <c r="P1" s="13"/>
      <c r="Q1" s="13"/>
      <c r="R1" s="13"/>
      <c r="S1" s="13"/>
    </row>
    <row r="3" spans="1:19">
      <c r="A3" s="17" t="s">
        <v>101</v>
      </c>
      <c r="B3" s="17"/>
      <c r="C3" s="17"/>
      <c r="D3" s="17"/>
      <c r="F3" s="21" t="s">
        <v>106</v>
      </c>
      <c r="G3" s="21"/>
      <c r="H3" s="21"/>
      <c r="I3" s="21"/>
      <c r="K3" s="20" t="s">
        <v>111</v>
      </c>
      <c r="L3" s="20"/>
      <c r="M3" s="20"/>
      <c r="N3" s="20"/>
      <c r="P3" s="22" t="s">
        <v>115</v>
      </c>
      <c r="Q3" s="22"/>
      <c r="R3" s="22"/>
      <c r="S3" s="22"/>
    </row>
    <row r="4" spans="1:19">
      <c r="B4" t="s">
        <v>102</v>
      </c>
      <c r="C4" t="s">
        <v>103</v>
      </c>
      <c r="F4" s="5" t="s">
        <v>131</v>
      </c>
      <c r="G4" s="5"/>
      <c r="H4" s="5"/>
      <c r="I4" s="5"/>
      <c r="L4" t="s">
        <v>112</v>
      </c>
      <c r="M4" t="s">
        <v>113</v>
      </c>
      <c r="N4" t="s">
        <v>114</v>
      </c>
      <c r="P4" t="s">
        <v>118</v>
      </c>
      <c r="Q4" s="2">
        <f>LOGEST(M11:M15)-1</f>
        <v>3.0269893022818684E-2</v>
      </c>
    </row>
    <row r="5" spans="1:19">
      <c r="A5" t="s">
        <v>1</v>
      </c>
      <c r="B5">
        <v>0</v>
      </c>
      <c r="C5">
        <v>5.05</v>
      </c>
      <c r="F5" t="s">
        <v>107</v>
      </c>
      <c r="K5" t="s">
        <v>1</v>
      </c>
      <c r="L5">
        <v>0.12</v>
      </c>
      <c r="P5" s="8" t="s">
        <v>120</v>
      </c>
      <c r="Q5" s="8"/>
      <c r="R5" s="8"/>
      <c r="S5" s="8"/>
    </row>
    <row r="6" spans="1:19">
      <c r="A6" t="s">
        <v>2</v>
      </c>
      <c r="B6">
        <v>0</v>
      </c>
      <c r="C6">
        <v>5.97</v>
      </c>
      <c r="F6" t="s">
        <v>108</v>
      </c>
      <c r="K6" t="s">
        <v>2</v>
      </c>
      <c r="L6">
        <v>0.15</v>
      </c>
      <c r="P6" s="3" t="s">
        <v>121</v>
      </c>
      <c r="Q6" s="2">
        <f>'ATVI Key Ratios.csv'!L36/100</f>
        <v>7.22E-2</v>
      </c>
    </row>
    <row r="7" spans="1:19">
      <c r="A7" t="s">
        <v>3</v>
      </c>
      <c r="B7">
        <v>0</v>
      </c>
      <c r="C7">
        <v>5.42</v>
      </c>
      <c r="F7" t="s">
        <v>109</v>
      </c>
      <c r="K7" t="s">
        <v>3</v>
      </c>
      <c r="L7">
        <v>0.25</v>
      </c>
      <c r="P7" s="3" t="s">
        <v>122</v>
      </c>
      <c r="Q7" s="2">
        <f>'ATVI Key Ratios.csv'!L38/100</f>
        <v>8.3299999999999999E-2</v>
      </c>
    </row>
    <row r="8" spans="1:19">
      <c r="A8" t="s">
        <v>4</v>
      </c>
      <c r="B8">
        <v>0</v>
      </c>
      <c r="C8">
        <v>5.81</v>
      </c>
      <c r="F8" t="s">
        <v>110</v>
      </c>
      <c r="K8" t="s">
        <v>4</v>
      </c>
      <c r="L8">
        <v>7.0000000000000007E-2</v>
      </c>
      <c r="P8" s="3" t="s">
        <v>123</v>
      </c>
      <c r="Q8">
        <v>1</v>
      </c>
    </row>
    <row r="9" spans="1:19">
      <c r="A9" t="s">
        <v>5</v>
      </c>
      <c r="B9">
        <v>0</v>
      </c>
      <c r="C9">
        <v>4.1100000000000003</v>
      </c>
      <c r="F9" t="s">
        <v>132</v>
      </c>
      <c r="K9" t="s">
        <v>5</v>
      </c>
      <c r="L9">
        <v>0.14000000000000001</v>
      </c>
      <c r="P9" s="3" t="s">
        <v>124</v>
      </c>
      <c r="Q9">
        <f>1-'ATVI Key Ratios.csv'!L11/100</f>
        <v>0.77400000000000002</v>
      </c>
    </row>
    <row r="10" spans="1:19">
      <c r="A10" t="s">
        <v>6</v>
      </c>
      <c r="B10">
        <v>0</v>
      </c>
      <c r="C10">
        <v>3.56</v>
      </c>
      <c r="K10" t="s">
        <v>6</v>
      </c>
      <c r="L10">
        <v>0.55000000000000004</v>
      </c>
      <c r="P10" s="3" t="s">
        <v>126</v>
      </c>
      <c r="Q10">
        <f>('ATVI Key Ratios.csv'!L83+'ATVI Key Ratios.csv'!L86)/100</f>
        <v>5.5899999999999998E-2</v>
      </c>
    </row>
    <row r="11" spans="1:19">
      <c r="A11" t="s">
        <v>7</v>
      </c>
      <c r="B11">
        <v>0</v>
      </c>
      <c r="C11">
        <v>2.37</v>
      </c>
      <c r="F11" s="4"/>
      <c r="G11" s="4"/>
      <c r="H11" s="4"/>
      <c r="I11" s="4"/>
      <c r="J11" s="4"/>
      <c r="K11" t="s">
        <v>7</v>
      </c>
      <c r="L11">
        <v>-0.11</v>
      </c>
      <c r="M11">
        <v>8.6999999999999993</v>
      </c>
      <c r="P11" s="3" t="s">
        <v>119</v>
      </c>
      <c r="Q11" s="2">
        <f>(Q6*Q9)/(Q8-Q10-Q6*Q9)</f>
        <v>6.291569224284331E-2</v>
      </c>
    </row>
    <row r="12" spans="1:19">
      <c r="A12" t="s">
        <v>8</v>
      </c>
      <c r="B12">
        <v>0</v>
      </c>
      <c r="C12">
        <v>2.13</v>
      </c>
      <c r="K12" t="s">
        <v>8</v>
      </c>
      <c r="L12">
        <v>0.09</v>
      </c>
      <c r="M12">
        <v>8.6</v>
      </c>
      <c r="P12" s="3" t="s">
        <v>125</v>
      </c>
      <c r="Q12" s="2">
        <f>(Q7*Q9)/(Q8-Q10-Q7*Q9)</f>
        <v>7.3297304376474623E-2</v>
      </c>
    </row>
    <row r="13" spans="1:19">
      <c r="A13" t="s">
        <v>9</v>
      </c>
      <c r="B13">
        <v>0</v>
      </c>
      <c r="C13">
        <v>1.85</v>
      </c>
      <c r="K13" t="s">
        <v>9</v>
      </c>
      <c r="L13">
        <v>0.33</v>
      </c>
      <c r="M13">
        <v>8.6199999999999992</v>
      </c>
      <c r="N13">
        <v>0.15</v>
      </c>
      <c r="P13" s="7" t="s">
        <v>135</v>
      </c>
      <c r="Q13" s="8"/>
      <c r="R13" s="8"/>
      <c r="S13" s="8"/>
    </row>
    <row r="14" spans="1:19">
      <c r="A14" t="s">
        <v>10</v>
      </c>
      <c r="B14">
        <v>0</v>
      </c>
      <c r="C14">
        <v>2.1</v>
      </c>
      <c r="K14" t="s">
        <v>10</v>
      </c>
      <c r="L14">
        <v>0.92</v>
      </c>
      <c r="M14">
        <v>9.17</v>
      </c>
      <c r="N14">
        <v>0.17</v>
      </c>
      <c r="P14" t="s">
        <v>134</v>
      </c>
      <c r="Q14" s="2">
        <v>1.9800000000000002E-2</v>
      </c>
    </row>
    <row r="15" spans="1:19">
      <c r="A15" t="s">
        <v>47</v>
      </c>
      <c r="B15">
        <v>0</v>
      </c>
      <c r="C15">
        <v>3.02</v>
      </c>
      <c r="K15" t="s">
        <v>47</v>
      </c>
      <c r="L15">
        <v>0.8</v>
      </c>
      <c r="M15">
        <v>9.7799999999999994</v>
      </c>
      <c r="N15">
        <v>0.18</v>
      </c>
      <c r="P15" t="s">
        <v>127</v>
      </c>
      <c r="Q15" s="2">
        <f>Q11</f>
        <v>6.291569224284331E-2</v>
      </c>
    </row>
    <row r="16" spans="1:19">
      <c r="A16" s="9" t="s">
        <v>131</v>
      </c>
      <c r="B16" s="9"/>
      <c r="C16" s="9"/>
      <c r="D16" s="9"/>
      <c r="K16" s="6" t="s">
        <v>131</v>
      </c>
      <c r="L16" s="6"/>
      <c r="M16" s="6"/>
      <c r="N16" s="6"/>
      <c r="P16" t="s">
        <v>128</v>
      </c>
      <c r="Q16" s="2">
        <v>1.9800000000000002E-2</v>
      </c>
    </row>
    <row r="17" spans="1:19">
      <c r="A17" s="16" t="s">
        <v>104</v>
      </c>
      <c r="B17" s="16"/>
      <c r="C17" s="16"/>
      <c r="D17" s="16"/>
      <c r="K17" t="s">
        <v>116</v>
      </c>
      <c r="P17" t="s">
        <v>139</v>
      </c>
      <c r="Q17">
        <v>13.59</v>
      </c>
    </row>
    <row r="18" spans="1:19">
      <c r="A18" s="18" t="s">
        <v>105</v>
      </c>
      <c r="B18" s="18"/>
      <c r="C18" s="18"/>
      <c r="D18" s="18"/>
      <c r="K18" t="s">
        <v>117</v>
      </c>
      <c r="P18" t="s">
        <v>136</v>
      </c>
      <c r="Q18" s="10">
        <f>M15*((1+Q15)/(1+Q16))^10+PV(Q16,10,-N15)</f>
        <v>16.415670699880767</v>
      </c>
    </row>
    <row r="19" spans="1:19">
      <c r="A19" s="18"/>
      <c r="B19" s="18"/>
      <c r="C19" s="18"/>
      <c r="D19" s="18"/>
      <c r="P19" t="s">
        <v>137</v>
      </c>
      <c r="Q19" s="10">
        <f>M15*((1+Q15)/1.1)^10+PV(0.1,10,-N15)</f>
        <v>8.0466728184080214</v>
      </c>
    </row>
    <row r="20" spans="1:19">
      <c r="A20" s="18"/>
      <c r="B20" s="18"/>
      <c r="C20" s="18"/>
      <c r="D20" s="18"/>
      <c r="P20" t="s">
        <v>129</v>
      </c>
      <c r="Q20" s="11">
        <f>RATE(10,N15,-Q17,M15*(1+Q15)^10)</f>
        <v>4.0255101085132645E-2</v>
      </c>
    </row>
    <row r="21" spans="1:19">
      <c r="E21" s="4"/>
      <c r="F21" s="4"/>
      <c r="G21" s="4"/>
      <c r="P21" s="8" t="s">
        <v>131</v>
      </c>
      <c r="Q21" s="8"/>
      <c r="R21" s="8"/>
      <c r="S21" s="8"/>
    </row>
    <row r="22" spans="1:19" ht="15" customHeight="1">
      <c r="P22" t="s">
        <v>130</v>
      </c>
    </row>
    <row r="23" spans="1:19">
      <c r="P23" s="14" t="s">
        <v>143</v>
      </c>
      <c r="Q23" s="14"/>
      <c r="R23" s="14"/>
      <c r="S23" s="14"/>
    </row>
    <row r="24" spans="1:19">
      <c r="P24" s="14"/>
      <c r="Q24" s="14"/>
      <c r="R24" s="14"/>
      <c r="S24" s="14"/>
    </row>
    <row r="25" spans="1:19" ht="15" customHeight="1">
      <c r="A25" s="19" t="s">
        <v>133</v>
      </c>
      <c r="B25" s="19"/>
      <c r="C25" s="19"/>
      <c r="D25" s="19"/>
      <c r="F25" s="15" t="s">
        <v>140</v>
      </c>
      <c r="G25" s="15"/>
      <c r="H25" s="15"/>
      <c r="I25" s="15"/>
      <c r="K25" s="15" t="s">
        <v>141</v>
      </c>
      <c r="L25" s="15"/>
      <c r="M25" s="15"/>
      <c r="N25" s="15"/>
      <c r="P25" s="12" t="s">
        <v>138</v>
      </c>
      <c r="Q25" s="12"/>
      <c r="R25" s="12"/>
      <c r="S25" s="12"/>
    </row>
    <row r="26" spans="1:19">
      <c r="A26" s="19"/>
      <c r="B26" s="19"/>
      <c r="C26" s="19"/>
      <c r="D26" s="19"/>
      <c r="F26" s="15"/>
      <c r="G26" s="15"/>
      <c r="H26" s="15"/>
      <c r="I26" s="15"/>
      <c r="K26" s="15"/>
      <c r="L26" s="15"/>
      <c r="M26" s="15"/>
      <c r="N26" s="15"/>
      <c r="P26" s="12"/>
      <c r="Q26" s="12"/>
      <c r="R26" s="12"/>
      <c r="S26" s="12"/>
    </row>
  </sheetData>
  <mergeCells count="12">
    <mergeCell ref="P25:S26"/>
    <mergeCell ref="A1:S1"/>
    <mergeCell ref="P23:S24"/>
    <mergeCell ref="F25:I26"/>
    <mergeCell ref="K25:N26"/>
    <mergeCell ref="A17:D17"/>
    <mergeCell ref="A3:D3"/>
    <mergeCell ref="A18:D20"/>
    <mergeCell ref="A25:D26"/>
    <mergeCell ref="K3:N3"/>
    <mergeCell ref="F3:I3"/>
    <mergeCell ref="P3:S3"/>
  </mergeCells>
  <phoneticPr fontId="11" type="noConversion"/>
  <pageMargins left="0.75" right="0.75" top="1" bottom="1" header="0.5" footer="0.5"/>
  <pageSetup scale="73" orientation="landscape" horizontalDpi="4294967292" verticalDpi="4294967292"/>
  <legacy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0"/>
  <sheetViews>
    <sheetView zoomScale="150" zoomScaleNormal="150" zoomScalePageLayoutView="150" workbookViewId="0"/>
  </sheetViews>
  <sheetFormatPr baseColWidth="10" defaultRowHeight="15" x14ac:dyDescent="0"/>
  <cols>
    <col min="1" max="1" width="22.6640625" customWidth="1"/>
  </cols>
  <sheetData>
    <row r="1" spans="1:12">
      <c r="A1" t="s">
        <v>142</v>
      </c>
    </row>
    <row r="2" spans="1:12">
      <c r="A2" t="s">
        <v>0</v>
      </c>
    </row>
    <row r="3" spans="1:12">
      <c r="B3" t="s">
        <v>1</v>
      </c>
      <c r="C3" t="s">
        <v>2</v>
      </c>
      <c r="D3" t="s">
        <v>3</v>
      </c>
      <c r="E3" t="s">
        <v>4</v>
      </c>
      <c r="F3" t="s">
        <v>5</v>
      </c>
      <c r="G3" t="s">
        <v>6</v>
      </c>
      <c r="H3" t="s">
        <v>7</v>
      </c>
      <c r="I3" t="s">
        <v>8</v>
      </c>
      <c r="J3" t="s">
        <v>9</v>
      </c>
      <c r="K3" t="s">
        <v>10</v>
      </c>
      <c r="L3" t="s">
        <v>11</v>
      </c>
    </row>
    <row r="4" spans="1:12">
      <c r="A4" t="s">
        <v>12</v>
      </c>
      <c r="B4">
        <v>864</v>
      </c>
      <c r="C4">
        <v>948</v>
      </c>
      <c r="D4" s="1">
        <v>1406</v>
      </c>
      <c r="E4" s="1">
        <v>1468</v>
      </c>
      <c r="F4" s="1">
        <v>1513</v>
      </c>
      <c r="G4" s="1">
        <v>2898</v>
      </c>
      <c r="H4" s="1">
        <v>3026</v>
      </c>
      <c r="I4" s="1">
        <v>4279</v>
      </c>
      <c r="J4" s="1">
        <v>4447</v>
      </c>
      <c r="K4" s="1">
        <v>4755</v>
      </c>
      <c r="L4" s="1">
        <v>4495</v>
      </c>
    </row>
    <row r="5" spans="1:12">
      <c r="A5" t="s">
        <v>13</v>
      </c>
      <c r="B5">
        <v>34.6</v>
      </c>
      <c r="C5">
        <v>40.200000000000003</v>
      </c>
      <c r="D5">
        <v>39.9</v>
      </c>
      <c r="E5">
        <v>35.9</v>
      </c>
      <c r="F5">
        <v>35.4</v>
      </c>
      <c r="G5">
        <v>43.2</v>
      </c>
      <c r="H5">
        <v>39.200000000000003</v>
      </c>
      <c r="I5">
        <v>46.1</v>
      </c>
      <c r="J5">
        <v>52.2</v>
      </c>
      <c r="K5">
        <v>63.1</v>
      </c>
      <c r="L5">
        <v>62.7</v>
      </c>
    </row>
    <row r="6" spans="1:12">
      <c r="A6" t="s">
        <v>14</v>
      </c>
      <c r="B6">
        <v>95</v>
      </c>
      <c r="C6">
        <v>110</v>
      </c>
      <c r="D6">
        <v>185</v>
      </c>
      <c r="E6">
        <v>18</v>
      </c>
      <c r="F6">
        <v>73</v>
      </c>
      <c r="G6">
        <v>480</v>
      </c>
      <c r="H6">
        <v>-233</v>
      </c>
      <c r="I6">
        <v>-26</v>
      </c>
      <c r="J6">
        <v>469</v>
      </c>
      <c r="K6" s="1">
        <v>1328</v>
      </c>
      <c r="L6">
        <v>991</v>
      </c>
    </row>
    <row r="7" spans="1:12">
      <c r="A7" t="s">
        <v>15</v>
      </c>
      <c r="B7">
        <v>11</v>
      </c>
      <c r="C7">
        <v>11.6</v>
      </c>
      <c r="D7">
        <v>13.1</v>
      </c>
      <c r="E7">
        <v>1.2</v>
      </c>
      <c r="F7">
        <v>4.8</v>
      </c>
      <c r="G7">
        <v>16.5</v>
      </c>
      <c r="H7">
        <v>-7.7</v>
      </c>
      <c r="I7">
        <v>-0.6</v>
      </c>
      <c r="J7">
        <v>10.5</v>
      </c>
      <c r="K7">
        <v>27.9</v>
      </c>
      <c r="L7">
        <v>22</v>
      </c>
    </row>
    <row r="8" spans="1:12">
      <c r="A8" t="s">
        <v>16</v>
      </c>
      <c r="B8">
        <v>66</v>
      </c>
      <c r="C8">
        <v>78</v>
      </c>
      <c r="D8">
        <v>138</v>
      </c>
      <c r="E8">
        <v>42</v>
      </c>
      <c r="F8">
        <v>86</v>
      </c>
      <c r="G8">
        <v>345</v>
      </c>
      <c r="H8">
        <v>-107</v>
      </c>
      <c r="I8">
        <v>113</v>
      </c>
      <c r="J8">
        <v>418</v>
      </c>
      <c r="K8" s="1">
        <v>1085</v>
      </c>
      <c r="L8">
        <v>894</v>
      </c>
    </row>
    <row r="9" spans="1:12">
      <c r="A9" t="s">
        <v>17</v>
      </c>
      <c r="B9">
        <v>0.12</v>
      </c>
      <c r="C9">
        <v>0.15</v>
      </c>
      <c r="D9">
        <v>0.25</v>
      </c>
      <c r="E9">
        <v>7.0000000000000007E-2</v>
      </c>
      <c r="F9">
        <v>0.14000000000000001</v>
      </c>
      <c r="G9">
        <v>0.55000000000000004</v>
      </c>
      <c r="H9">
        <v>-0.11</v>
      </c>
      <c r="I9">
        <v>0.09</v>
      </c>
      <c r="J9">
        <v>0.33</v>
      </c>
      <c r="K9">
        <v>0.92</v>
      </c>
      <c r="L9">
        <v>0.8</v>
      </c>
    </row>
    <row r="10" spans="1:12">
      <c r="A10" t="s">
        <v>18</v>
      </c>
      <c r="J10">
        <v>0.15</v>
      </c>
      <c r="K10">
        <v>0.17</v>
      </c>
      <c r="L10">
        <v>0.18</v>
      </c>
    </row>
    <row r="11" spans="1:12">
      <c r="A11" t="s">
        <v>19</v>
      </c>
      <c r="J11">
        <v>45.5</v>
      </c>
      <c r="K11">
        <v>17.899999999999999</v>
      </c>
      <c r="L11">
        <v>22.6</v>
      </c>
    </row>
    <row r="12" spans="1:12">
      <c r="A12" t="s">
        <v>20</v>
      </c>
      <c r="B12">
        <v>553</v>
      </c>
      <c r="C12">
        <v>515</v>
      </c>
      <c r="D12">
        <v>558</v>
      </c>
      <c r="E12">
        <v>599</v>
      </c>
      <c r="F12">
        <v>611</v>
      </c>
      <c r="G12">
        <v>629</v>
      </c>
      <c r="H12">
        <v>946</v>
      </c>
      <c r="I12" s="1">
        <v>1311</v>
      </c>
      <c r="J12" s="1">
        <v>1236</v>
      </c>
      <c r="K12" s="1">
        <v>1156</v>
      </c>
      <c r="L12" s="1">
        <v>1125</v>
      </c>
    </row>
    <row r="13" spans="1:12">
      <c r="A13" t="s">
        <v>21</v>
      </c>
      <c r="H13">
        <v>8.6999999999999993</v>
      </c>
      <c r="I13">
        <v>8.6</v>
      </c>
      <c r="J13">
        <v>8.6199999999999992</v>
      </c>
      <c r="K13">
        <v>9.17</v>
      </c>
      <c r="L13">
        <v>9.7799999999999994</v>
      </c>
    </row>
    <row r="14" spans="1:12">
      <c r="A14" t="s">
        <v>22</v>
      </c>
      <c r="B14">
        <v>91</v>
      </c>
      <c r="C14">
        <v>67</v>
      </c>
      <c r="D14">
        <v>215</v>
      </c>
      <c r="E14">
        <v>86</v>
      </c>
      <c r="F14">
        <v>27</v>
      </c>
      <c r="G14">
        <v>574</v>
      </c>
      <c r="H14">
        <v>379</v>
      </c>
      <c r="I14" s="1">
        <v>1183</v>
      </c>
      <c r="J14" s="1">
        <v>1376</v>
      </c>
      <c r="K14">
        <v>952</v>
      </c>
      <c r="L14" s="1">
        <v>1219</v>
      </c>
    </row>
    <row r="15" spans="1:12">
      <c r="A15" t="s">
        <v>23</v>
      </c>
      <c r="B15">
        <v>-12</v>
      </c>
      <c r="C15">
        <v>-12</v>
      </c>
      <c r="D15">
        <v>-15</v>
      </c>
      <c r="E15">
        <v>-30</v>
      </c>
      <c r="F15">
        <v>-18</v>
      </c>
      <c r="G15">
        <v>-29</v>
      </c>
      <c r="H15">
        <v>-46</v>
      </c>
      <c r="I15">
        <v>-69</v>
      </c>
      <c r="J15">
        <v>-97</v>
      </c>
      <c r="K15">
        <v>-72</v>
      </c>
      <c r="L15">
        <v>-71</v>
      </c>
    </row>
    <row r="16" spans="1:12">
      <c r="A16" t="s">
        <v>24</v>
      </c>
      <c r="B16">
        <v>79</v>
      </c>
      <c r="C16">
        <v>55</v>
      </c>
      <c r="D16">
        <v>200</v>
      </c>
      <c r="E16">
        <v>56</v>
      </c>
      <c r="F16">
        <v>9</v>
      </c>
      <c r="G16">
        <v>544</v>
      </c>
      <c r="H16">
        <v>333</v>
      </c>
      <c r="I16" s="1">
        <v>1114</v>
      </c>
      <c r="J16" s="1">
        <v>1279</v>
      </c>
      <c r="K16">
        <v>880</v>
      </c>
      <c r="L16" s="1">
        <v>1148</v>
      </c>
    </row>
    <row r="17" spans="1:12">
      <c r="A17" t="s">
        <v>25</v>
      </c>
      <c r="H17">
        <v>0.35</v>
      </c>
      <c r="I17">
        <v>0.85</v>
      </c>
      <c r="J17">
        <v>1.03</v>
      </c>
      <c r="K17">
        <v>0.75</v>
      </c>
    </row>
    <row r="18" spans="1:12">
      <c r="A18" t="s">
        <v>26</v>
      </c>
      <c r="B18">
        <v>423</v>
      </c>
      <c r="C18">
        <v>676</v>
      </c>
      <c r="D18">
        <v>915</v>
      </c>
      <c r="E18">
        <v>924</v>
      </c>
      <c r="F18" s="1">
        <v>1060</v>
      </c>
      <c r="G18" s="1">
        <v>1423</v>
      </c>
      <c r="H18" s="1">
        <v>3175</v>
      </c>
      <c r="I18" s="1">
        <v>2822</v>
      </c>
      <c r="J18" s="1">
        <v>2478</v>
      </c>
      <c r="K18" s="1">
        <v>2824</v>
      </c>
    </row>
    <row r="20" spans="1:12">
      <c r="A20" t="s">
        <v>27</v>
      </c>
    </row>
    <row r="21" spans="1:12">
      <c r="A21" t="s">
        <v>28</v>
      </c>
      <c r="B21" t="s">
        <v>1</v>
      </c>
      <c r="C21" t="s">
        <v>2</v>
      </c>
      <c r="D21" t="s">
        <v>3</v>
      </c>
      <c r="E21" t="s">
        <v>4</v>
      </c>
      <c r="F21" t="s">
        <v>5</v>
      </c>
      <c r="G21" t="s">
        <v>6</v>
      </c>
      <c r="H21" t="s">
        <v>7</v>
      </c>
      <c r="I21" t="s">
        <v>8</v>
      </c>
      <c r="J21" t="s">
        <v>9</v>
      </c>
      <c r="K21" t="s">
        <v>10</v>
      </c>
      <c r="L21" t="s">
        <v>11</v>
      </c>
    </row>
    <row r="22" spans="1:12">
      <c r="A22" t="s">
        <v>29</v>
      </c>
      <c r="B22">
        <v>100</v>
      </c>
      <c r="C22">
        <v>100</v>
      </c>
      <c r="D22">
        <v>100</v>
      </c>
      <c r="E22">
        <v>100</v>
      </c>
      <c r="F22">
        <v>100</v>
      </c>
      <c r="G22">
        <v>100</v>
      </c>
      <c r="H22">
        <v>100</v>
      </c>
      <c r="I22">
        <v>100</v>
      </c>
      <c r="J22">
        <v>100</v>
      </c>
      <c r="K22">
        <v>100</v>
      </c>
      <c r="L22">
        <v>100</v>
      </c>
    </row>
    <row r="23" spans="1:12">
      <c r="A23" t="s">
        <v>30</v>
      </c>
      <c r="B23">
        <v>65.400000000000006</v>
      </c>
      <c r="C23">
        <v>59.85</v>
      </c>
      <c r="D23">
        <v>60.1</v>
      </c>
      <c r="E23">
        <v>64.06</v>
      </c>
      <c r="F23">
        <v>64.64</v>
      </c>
      <c r="G23">
        <v>56.78</v>
      </c>
      <c r="H23">
        <v>60.77</v>
      </c>
      <c r="I23">
        <v>53.91</v>
      </c>
      <c r="J23">
        <v>47.81</v>
      </c>
      <c r="K23">
        <v>36.909999999999997</v>
      </c>
      <c r="L23">
        <v>37.31</v>
      </c>
    </row>
    <row r="24" spans="1:12">
      <c r="A24" t="s">
        <v>31</v>
      </c>
      <c r="B24">
        <v>34.6</v>
      </c>
      <c r="C24">
        <v>40.15</v>
      </c>
      <c r="D24">
        <v>39.9</v>
      </c>
      <c r="E24">
        <v>35.94</v>
      </c>
      <c r="F24">
        <v>35.36</v>
      </c>
      <c r="G24">
        <v>43.22</v>
      </c>
      <c r="H24">
        <v>39.229999999999997</v>
      </c>
      <c r="I24">
        <v>46.09</v>
      </c>
      <c r="J24">
        <v>52.19</v>
      </c>
      <c r="K24">
        <v>63.09</v>
      </c>
      <c r="L24">
        <v>62.69</v>
      </c>
    </row>
    <row r="25" spans="1:12">
      <c r="A25" t="s">
        <v>32</v>
      </c>
      <c r="B25">
        <v>17.03</v>
      </c>
      <c r="C25">
        <v>18.239999999999998</v>
      </c>
      <c r="D25">
        <v>20.61</v>
      </c>
      <c r="E25">
        <v>25.74</v>
      </c>
      <c r="F25">
        <v>21.73</v>
      </c>
      <c r="G25">
        <v>17.38</v>
      </c>
      <c r="H25">
        <v>24.29</v>
      </c>
      <c r="I25">
        <v>21.94</v>
      </c>
      <c r="J25">
        <v>19.88</v>
      </c>
      <c r="K25">
        <v>21.05</v>
      </c>
      <c r="L25">
        <v>25.87</v>
      </c>
    </row>
    <row r="26" spans="1:12">
      <c r="A26" t="s">
        <v>33</v>
      </c>
      <c r="B26">
        <v>6.59</v>
      </c>
      <c r="C26">
        <v>10.33</v>
      </c>
      <c r="D26">
        <v>6.16</v>
      </c>
      <c r="E26">
        <v>8.98</v>
      </c>
      <c r="F26">
        <v>8.8000000000000007</v>
      </c>
      <c r="G26">
        <v>9.3000000000000007</v>
      </c>
      <c r="H26">
        <v>19.559999999999999</v>
      </c>
      <c r="I26">
        <v>14.65</v>
      </c>
      <c r="J26">
        <v>14.44</v>
      </c>
      <c r="K26">
        <v>13.59</v>
      </c>
      <c r="L26">
        <v>14.75</v>
      </c>
    </row>
    <row r="27" spans="1:12">
      <c r="A27" t="s">
        <v>34</v>
      </c>
      <c r="H27">
        <v>3.07</v>
      </c>
      <c r="I27">
        <v>10.1</v>
      </c>
      <c r="J27">
        <v>7.33</v>
      </c>
      <c r="K27">
        <v>0.53</v>
      </c>
      <c r="L27">
        <v>0.02</v>
      </c>
    </row>
    <row r="28" spans="1:12">
      <c r="A28" t="s">
        <v>35</v>
      </c>
      <c r="B28">
        <v>10.98</v>
      </c>
      <c r="C28">
        <v>11.59</v>
      </c>
      <c r="D28">
        <v>13.13</v>
      </c>
      <c r="E28">
        <v>1.22</v>
      </c>
      <c r="F28">
        <v>4.83</v>
      </c>
      <c r="G28">
        <v>16.55</v>
      </c>
      <c r="H28">
        <v>-7.7</v>
      </c>
      <c r="I28">
        <v>-0.61</v>
      </c>
      <c r="J28">
        <v>10.55</v>
      </c>
      <c r="K28">
        <v>27.93</v>
      </c>
      <c r="L28">
        <v>22.05</v>
      </c>
    </row>
    <row r="29" spans="1:12">
      <c r="A29" t="s">
        <v>36</v>
      </c>
      <c r="B29">
        <v>0.99</v>
      </c>
      <c r="C29">
        <v>0.65</v>
      </c>
      <c r="D29">
        <v>0.93</v>
      </c>
      <c r="E29">
        <v>2.09</v>
      </c>
      <c r="F29">
        <v>2.42</v>
      </c>
      <c r="G29">
        <v>1.77</v>
      </c>
      <c r="H29">
        <v>1.52</v>
      </c>
      <c r="I29">
        <v>0.42</v>
      </c>
      <c r="J29">
        <v>0.52</v>
      </c>
      <c r="K29">
        <v>0.06</v>
      </c>
    </row>
    <row r="30" spans="1:12">
      <c r="A30" t="s">
        <v>37</v>
      </c>
      <c r="B30">
        <v>11.97</v>
      </c>
      <c r="C30">
        <v>12.24</v>
      </c>
      <c r="D30">
        <v>14.06</v>
      </c>
      <c r="E30">
        <v>3.31</v>
      </c>
      <c r="F30">
        <v>7.26</v>
      </c>
      <c r="G30">
        <v>18.32</v>
      </c>
      <c r="H30">
        <v>-6.18</v>
      </c>
      <c r="I30">
        <v>-0.19</v>
      </c>
      <c r="J30">
        <v>11.06</v>
      </c>
      <c r="K30">
        <v>27.99</v>
      </c>
      <c r="L30">
        <v>22.05</v>
      </c>
    </row>
    <row r="32" spans="1:12">
      <c r="A32" t="s">
        <v>38</v>
      </c>
      <c r="B32" t="s">
        <v>1</v>
      </c>
      <c r="C32" t="s">
        <v>2</v>
      </c>
      <c r="D32" t="s">
        <v>3</v>
      </c>
      <c r="E32" t="s">
        <v>4</v>
      </c>
      <c r="F32" t="s">
        <v>5</v>
      </c>
      <c r="G32" t="s">
        <v>6</v>
      </c>
      <c r="H32" t="s">
        <v>7</v>
      </c>
      <c r="I32" t="s">
        <v>8</v>
      </c>
      <c r="J32" t="s">
        <v>9</v>
      </c>
      <c r="K32" t="s">
        <v>10</v>
      </c>
      <c r="L32" t="s">
        <v>11</v>
      </c>
    </row>
    <row r="33" spans="1:12">
      <c r="A33" t="s">
        <v>39</v>
      </c>
      <c r="B33">
        <v>36</v>
      </c>
      <c r="C33">
        <v>33</v>
      </c>
      <c r="D33">
        <v>30.01</v>
      </c>
      <c r="E33">
        <v>13.77</v>
      </c>
      <c r="F33">
        <v>21.89</v>
      </c>
      <c r="G33">
        <v>35.03</v>
      </c>
      <c r="J33">
        <v>15.04</v>
      </c>
      <c r="K33">
        <v>18.48</v>
      </c>
      <c r="L33">
        <v>9.7899999999999991</v>
      </c>
    </row>
    <row r="34" spans="1:12">
      <c r="A34" t="s">
        <v>40</v>
      </c>
      <c r="B34">
        <v>7.66</v>
      </c>
      <c r="C34">
        <v>8.1999999999999993</v>
      </c>
      <c r="D34">
        <v>9.84</v>
      </c>
      <c r="E34">
        <v>2.85</v>
      </c>
      <c r="F34">
        <v>5.67</v>
      </c>
      <c r="G34">
        <v>11.9</v>
      </c>
      <c r="H34">
        <v>-3.54</v>
      </c>
      <c r="I34">
        <v>2.64</v>
      </c>
      <c r="J34">
        <v>9.4</v>
      </c>
      <c r="K34">
        <v>22.82</v>
      </c>
      <c r="L34">
        <v>19.89</v>
      </c>
    </row>
    <row r="35" spans="1:12">
      <c r="A35" t="s">
        <v>41</v>
      </c>
      <c r="B35">
        <v>1.37</v>
      </c>
      <c r="C35">
        <v>1.1299999999999999</v>
      </c>
      <c r="D35">
        <v>1.24</v>
      </c>
      <c r="E35">
        <v>1.08</v>
      </c>
      <c r="F35">
        <v>0.94</v>
      </c>
      <c r="G35">
        <v>1.34</v>
      </c>
      <c r="H35">
        <v>0.21</v>
      </c>
      <c r="I35">
        <v>0.3</v>
      </c>
      <c r="J35">
        <v>0.33</v>
      </c>
      <c r="K35">
        <v>0.36</v>
      </c>
      <c r="L35">
        <v>0.36</v>
      </c>
    </row>
    <row r="36" spans="1:12">
      <c r="A36" t="s">
        <v>42</v>
      </c>
      <c r="B36">
        <v>10.49</v>
      </c>
      <c r="C36">
        <v>9.2899999999999991</v>
      </c>
      <c r="D36">
        <v>12.16</v>
      </c>
      <c r="E36">
        <v>3.07</v>
      </c>
      <c r="F36">
        <v>5.34</v>
      </c>
      <c r="G36">
        <v>15.95</v>
      </c>
      <c r="H36">
        <v>-0.73</v>
      </c>
      <c r="I36">
        <v>0.79</v>
      </c>
      <c r="J36">
        <v>3.08</v>
      </c>
      <c r="K36">
        <v>8.1300000000000008</v>
      </c>
      <c r="L36">
        <v>7.22</v>
      </c>
    </row>
    <row r="37" spans="1:12">
      <c r="A37" t="s">
        <v>43</v>
      </c>
      <c r="B37">
        <v>1.18</v>
      </c>
      <c r="C37">
        <v>1.1599999999999999</v>
      </c>
      <c r="D37">
        <v>1.19</v>
      </c>
      <c r="E37">
        <v>1.1599999999999999</v>
      </c>
      <c r="F37">
        <v>1.27</v>
      </c>
      <c r="G37">
        <v>1.3</v>
      </c>
      <c r="H37">
        <v>1.28</v>
      </c>
      <c r="I37">
        <v>1.28</v>
      </c>
      <c r="J37">
        <v>1.31</v>
      </c>
      <c r="K37">
        <v>1.27</v>
      </c>
      <c r="L37">
        <v>1.1599999999999999</v>
      </c>
    </row>
    <row r="38" spans="1:12">
      <c r="A38" t="s">
        <v>44</v>
      </c>
      <c r="B38">
        <v>12.88</v>
      </c>
      <c r="C38">
        <v>10.87</v>
      </c>
      <c r="D38">
        <v>14.32</v>
      </c>
      <c r="E38">
        <v>3.6</v>
      </c>
      <c r="F38">
        <v>6.51</v>
      </c>
      <c r="G38">
        <v>20.53</v>
      </c>
      <c r="H38">
        <v>-0.93</v>
      </c>
      <c r="I38">
        <v>1.01</v>
      </c>
      <c r="J38">
        <v>3.99</v>
      </c>
      <c r="K38">
        <v>10.49</v>
      </c>
      <c r="L38">
        <v>8.33</v>
      </c>
    </row>
    <row r="39" spans="1:12">
      <c r="A39" t="s">
        <v>45</v>
      </c>
      <c r="B39">
        <v>12.69</v>
      </c>
      <c r="C39">
        <v>10.83</v>
      </c>
      <c r="D39">
        <v>14.3</v>
      </c>
      <c r="E39">
        <v>3.58</v>
      </c>
      <c r="F39">
        <v>6.5</v>
      </c>
      <c r="G39">
        <v>20.53</v>
      </c>
      <c r="H39">
        <v>-0.04</v>
      </c>
      <c r="I39">
        <v>2.23</v>
      </c>
      <c r="J39">
        <v>3.95</v>
      </c>
      <c r="K39">
        <v>10.45</v>
      </c>
      <c r="L39">
        <v>8.33</v>
      </c>
    </row>
    <row r="41" spans="1:12">
      <c r="A41" t="s">
        <v>46</v>
      </c>
    </row>
    <row r="42" spans="1:12">
      <c r="B42" t="s">
        <v>1</v>
      </c>
      <c r="C42" t="s">
        <v>2</v>
      </c>
      <c r="D42" t="s">
        <v>3</v>
      </c>
      <c r="E42" t="s">
        <v>4</v>
      </c>
      <c r="F42" t="s">
        <v>5</v>
      </c>
      <c r="G42" t="s">
        <v>6</v>
      </c>
      <c r="H42" t="s">
        <v>7</v>
      </c>
      <c r="I42" t="s">
        <v>8</v>
      </c>
      <c r="J42" t="s">
        <v>9</v>
      </c>
      <c r="K42" t="s">
        <v>10</v>
      </c>
      <c r="L42" t="s">
        <v>47</v>
      </c>
    </row>
    <row r="43" spans="1:12">
      <c r="A43" t="s">
        <v>48</v>
      </c>
    </row>
    <row r="44" spans="1:12">
      <c r="A44" t="s">
        <v>49</v>
      </c>
      <c r="B44">
        <v>9.8800000000000008</v>
      </c>
      <c r="C44">
        <v>9.67</v>
      </c>
      <c r="D44">
        <v>48.35</v>
      </c>
      <c r="E44">
        <v>4.42</v>
      </c>
      <c r="F44">
        <v>3.07</v>
      </c>
      <c r="G44">
        <v>91.55</v>
      </c>
      <c r="H44">
        <v>5.9</v>
      </c>
      <c r="I44">
        <v>41.41</v>
      </c>
      <c r="J44">
        <v>3.93</v>
      </c>
      <c r="K44">
        <v>6.93</v>
      </c>
      <c r="L44">
        <v>11.54</v>
      </c>
    </row>
    <row r="45" spans="1:12">
      <c r="A45" t="s">
        <v>50</v>
      </c>
      <c r="B45">
        <v>14.73</v>
      </c>
      <c r="C45">
        <v>15.18</v>
      </c>
      <c r="D45">
        <v>21.36</v>
      </c>
      <c r="E45">
        <v>19.32</v>
      </c>
      <c r="F45">
        <v>16.88</v>
      </c>
      <c r="G45">
        <v>27.27</v>
      </c>
      <c r="H45">
        <v>30.01</v>
      </c>
      <c r="I45">
        <v>45.82</v>
      </c>
      <c r="J45">
        <v>16.82</v>
      </c>
      <c r="K45">
        <v>16.260000000000002</v>
      </c>
    </row>
    <row r="46" spans="1:12">
      <c r="A46" t="s">
        <v>51</v>
      </c>
      <c r="B46">
        <v>27.16</v>
      </c>
      <c r="C46">
        <v>16.77</v>
      </c>
      <c r="D46">
        <v>19.7</v>
      </c>
      <c r="E46">
        <v>18.809999999999999</v>
      </c>
      <c r="F46">
        <v>13.98</v>
      </c>
      <c r="G46">
        <v>27.38</v>
      </c>
      <c r="H46">
        <v>27.65</v>
      </c>
      <c r="I46">
        <v>26.37</v>
      </c>
      <c r="J46">
        <v>26.24</v>
      </c>
      <c r="K46">
        <v>27.22</v>
      </c>
    </row>
    <row r="47" spans="1:12">
      <c r="A47" t="s">
        <v>52</v>
      </c>
      <c r="B47">
        <v>44.95</v>
      </c>
      <c r="C47">
        <v>42.95</v>
      </c>
      <c r="D47">
        <v>42.52</v>
      </c>
      <c r="E47">
        <v>37.36</v>
      </c>
      <c r="F47">
        <v>33.130000000000003</v>
      </c>
      <c r="G47">
        <v>27.27</v>
      </c>
      <c r="H47">
        <v>21.94</v>
      </c>
      <c r="I47">
        <v>22.9</v>
      </c>
      <c r="J47">
        <v>22.37</v>
      </c>
      <c r="K47">
        <v>20.25</v>
      </c>
    </row>
    <row r="48" spans="1:12">
      <c r="A48" t="s">
        <v>53</v>
      </c>
    </row>
    <row r="49" spans="1:12">
      <c r="A49" t="s">
        <v>49</v>
      </c>
      <c r="B49">
        <v>17.71</v>
      </c>
      <c r="C49">
        <v>15.78</v>
      </c>
      <c r="D49">
        <v>68.069999999999993</v>
      </c>
      <c r="E49">
        <v>-90.27</v>
      </c>
      <c r="F49">
        <v>307.35000000000002</v>
      </c>
      <c r="G49">
        <v>555.69000000000005</v>
      </c>
      <c r="K49">
        <v>183.16</v>
      </c>
      <c r="L49">
        <v>40.119999999999997</v>
      </c>
    </row>
    <row r="50" spans="1:12">
      <c r="A50" t="s">
        <v>50</v>
      </c>
      <c r="C50">
        <v>40.25</v>
      </c>
      <c r="D50">
        <v>31.82</v>
      </c>
      <c r="E50">
        <v>-42.58</v>
      </c>
      <c r="F50">
        <v>-12.67</v>
      </c>
      <c r="G50">
        <v>37.479999999999997</v>
      </c>
      <c r="J50">
        <v>-0.81</v>
      </c>
    </row>
    <row r="51" spans="1:12">
      <c r="A51" t="s">
        <v>51</v>
      </c>
      <c r="B51">
        <v>56.42</v>
      </c>
      <c r="C51">
        <v>32.15</v>
      </c>
      <c r="E51">
        <v>-14.72</v>
      </c>
      <c r="F51">
        <v>-1.92</v>
      </c>
      <c r="G51">
        <v>38.28</v>
      </c>
      <c r="J51">
        <v>98.57</v>
      </c>
      <c r="K51">
        <v>83.95</v>
      </c>
    </row>
    <row r="52" spans="1:12">
      <c r="A52" t="s">
        <v>52</v>
      </c>
      <c r="E52">
        <v>21.64</v>
      </c>
      <c r="F52">
        <v>22.25</v>
      </c>
      <c r="G52">
        <v>47.07</v>
      </c>
      <c r="J52">
        <v>28.76</v>
      </c>
      <c r="K52">
        <v>33.26</v>
      </c>
    </row>
    <row r="53" spans="1:12">
      <c r="A53" t="s">
        <v>54</v>
      </c>
    </row>
    <row r="54" spans="1:12">
      <c r="A54" t="s">
        <v>49</v>
      </c>
      <c r="B54">
        <v>26.69</v>
      </c>
      <c r="C54">
        <v>17.43</v>
      </c>
      <c r="D54">
        <v>78</v>
      </c>
      <c r="E54">
        <v>-69.709999999999994</v>
      </c>
      <c r="F54">
        <v>104.75</v>
      </c>
      <c r="G54">
        <v>302.02</v>
      </c>
      <c r="J54">
        <v>269.91000000000003</v>
      </c>
      <c r="K54">
        <v>159.57</v>
      </c>
    </row>
    <row r="55" spans="1:12">
      <c r="A55" t="s">
        <v>50</v>
      </c>
      <c r="C55">
        <v>55.91</v>
      </c>
      <c r="D55">
        <v>38.35</v>
      </c>
      <c r="E55">
        <v>-14.13</v>
      </c>
      <c r="F55">
        <v>3.35</v>
      </c>
      <c r="G55">
        <v>35.6</v>
      </c>
      <c r="I55">
        <v>10.51</v>
      </c>
      <c r="J55">
        <v>7.23</v>
      </c>
    </row>
    <row r="56" spans="1:12">
      <c r="A56" t="s">
        <v>51</v>
      </c>
      <c r="B56">
        <v>62.58</v>
      </c>
      <c r="C56">
        <v>38.49</v>
      </c>
      <c r="E56">
        <v>15.36</v>
      </c>
      <c r="F56">
        <v>10.43</v>
      </c>
      <c r="G56">
        <v>39.119999999999997</v>
      </c>
      <c r="I56">
        <v>-4.16</v>
      </c>
      <c r="J56">
        <v>62.2</v>
      </c>
      <c r="K56">
        <v>70.489999999999995</v>
      </c>
    </row>
    <row r="57" spans="1:12">
      <c r="A57" t="s">
        <v>52</v>
      </c>
      <c r="E57">
        <v>22.45</v>
      </c>
      <c r="F57">
        <v>28.28</v>
      </c>
      <c r="G57">
        <v>50.39</v>
      </c>
      <c r="J57">
        <v>36.200000000000003</v>
      </c>
      <c r="K57">
        <v>36.46</v>
      </c>
    </row>
    <row r="58" spans="1:12">
      <c r="A58" t="s">
        <v>55</v>
      </c>
    </row>
    <row r="59" spans="1:12">
      <c r="A59" t="s">
        <v>49</v>
      </c>
      <c r="B59">
        <v>9.09</v>
      </c>
      <c r="C59">
        <v>26.56</v>
      </c>
      <c r="D59">
        <v>62.96</v>
      </c>
      <c r="E59">
        <v>-71.72</v>
      </c>
      <c r="F59">
        <v>100</v>
      </c>
      <c r="G59">
        <v>292.86</v>
      </c>
      <c r="J59">
        <v>266.67</v>
      </c>
      <c r="K59">
        <v>178.79</v>
      </c>
      <c r="L59">
        <v>53.85</v>
      </c>
    </row>
    <row r="60" spans="1:12">
      <c r="A60" t="s">
        <v>50</v>
      </c>
      <c r="C60">
        <v>34.44</v>
      </c>
      <c r="D60">
        <v>31.04</v>
      </c>
      <c r="E60">
        <v>-16.45</v>
      </c>
      <c r="F60">
        <v>-2.68</v>
      </c>
      <c r="G60">
        <v>30.49</v>
      </c>
      <c r="I60">
        <v>-14.81</v>
      </c>
      <c r="J60">
        <v>-16.93</v>
      </c>
    </row>
    <row r="61" spans="1:12">
      <c r="A61" t="s">
        <v>51</v>
      </c>
      <c r="B61">
        <v>36.85</v>
      </c>
      <c r="C61">
        <v>22.53</v>
      </c>
      <c r="E61">
        <v>2.29</v>
      </c>
      <c r="F61">
        <v>4.9400000000000004</v>
      </c>
      <c r="G61">
        <v>35.590000000000003</v>
      </c>
      <c r="I61">
        <v>-19.16</v>
      </c>
      <c r="J61">
        <v>38.54</v>
      </c>
      <c r="K61">
        <v>48.56</v>
      </c>
    </row>
    <row r="62" spans="1:12">
      <c r="A62" t="s">
        <v>52</v>
      </c>
      <c r="E62">
        <v>8.5399999999999991</v>
      </c>
      <c r="F62">
        <v>13.11</v>
      </c>
      <c r="G62">
        <v>36.22</v>
      </c>
      <c r="J62">
        <v>18.59</v>
      </c>
      <c r="K62">
        <v>24.31</v>
      </c>
    </row>
    <row r="64" spans="1:12">
      <c r="A64" t="s">
        <v>56</v>
      </c>
    </row>
    <row r="65" spans="1:12">
      <c r="A65" t="s">
        <v>57</v>
      </c>
      <c r="B65" t="s">
        <v>1</v>
      </c>
      <c r="C65" t="s">
        <v>2</v>
      </c>
      <c r="D65" t="s">
        <v>3</v>
      </c>
      <c r="E65" t="s">
        <v>4</v>
      </c>
      <c r="F65" t="s">
        <v>5</v>
      </c>
      <c r="G65" t="s">
        <v>6</v>
      </c>
      <c r="H65" t="s">
        <v>7</v>
      </c>
      <c r="I65" t="s">
        <v>8</v>
      </c>
      <c r="J65" t="s">
        <v>9</v>
      </c>
      <c r="K65" t="s">
        <v>10</v>
      </c>
      <c r="L65" t="s">
        <v>11</v>
      </c>
    </row>
    <row r="66" spans="1:12">
      <c r="A66" t="s">
        <v>58</v>
      </c>
      <c r="B66">
        <v>-18.62</v>
      </c>
      <c r="C66">
        <v>-25.91</v>
      </c>
      <c r="D66">
        <v>219.44</v>
      </c>
      <c r="E66">
        <v>-60.05</v>
      </c>
      <c r="F66">
        <v>-68.42</v>
      </c>
      <c r="G66">
        <v>2011.41</v>
      </c>
      <c r="H66">
        <v>-42.29</v>
      </c>
      <c r="I66">
        <v>212.14</v>
      </c>
      <c r="J66">
        <v>16.309999999999999</v>
      </c>
      <c r="K66">
        <v>-30.81</v>
      </c>
    </row>
    <row r="67" spans="1:12">
      <c r="A67" t="s">
        <v>59</v>
      </c>
      <c r="B67">
        <v>-22.94</v>
      </c>
      <c r="C67">
        <v>-29.93</v>
      </c>
      <c r="D67">
        <v>261.5</v>
      </c>
      <c r="E67">
        <v>-72.25</v>
      </c>
      <c r="F67">
        <v>-83.41</v>
      </c>
      <c r="G67">
        <v>5796.82</v>
      </c>
      <c r="H67">
        <v>-47.88</v>
      </c>
      <c r="I67">
        <v>234.53</v>
      </c>
      <c r="J67">
        <v>14.81</v>
      </c>
      <c r="K67">
        <v>-31.2</v>
      </c>
    </row>
    <row r="68" spans="1:12">
      <c r="A68" t="s">
        <v>60</v>
      </c>
      <c r="B68">
        <v>1.37</v>
      </c>
      <c r="C68">
        <v>1.26</v>
      </c>
      <c r="D68">
        <v>1.06</v>
      </c>
      <c r="E68">
        <v>2.0699999999999998</v>
      </c>
      <c r="F68">
        <v>1.19</v>
      </c>
      <c r="G68">
        <v>1.01</v>
      </c>
      <c r="H68">
        <v>1.52</v>
      </c>
      <c r="I68">
        <v>1.61</v>
      </c>
      <c r="J68">
        <v>2.1800000000000002</v>
      </c>
      <c r="K68">
        <v>1.51</v>
      </c>
      <c r="L68">
        <v>1.58</v>
      </c>
    </row>
    <row r="69" spans="1:12">
      <c r="A69" t="s">
        <v>61</v>
      </c>
      <c r="B69">
        <v>9.15</v>
      </c>
      <c r="C69">
        <v>5.85</v>
      </c>
      <c r="D69">
        <v>14.25</v>
      </c>
      <c r="E69">
        <v>3.79</v>
      </c>
      <c r="F69">
        <v>0.61</v>
      </c>
      <c r="G69">
        <v>18.77</v>
      </c>
      <c r="H69">
        <v>11</v>
      </c>
      <c r="I69">
        <v>26.03</v>
      </c>
      <c r="J69">
        <v>28.76</v>
      </c>
      <c r="K69">
        <v>18.510000000000002</v>
      </c>
      <c r="L69">
        <v>25.54</v>
      </c>
    </row>
    <row r="70" spans="1:12">
      <c r="A70" t="s">
        <v>62</v>
      </c>
      <c r="B70">
        <v>1.2</v>
      </c>
      <c r="C70">
        <v>0.71</v>
      </c>
      <c r="D70">
        <v>1.45</v>
      </c>
      <c r="E70">
        <v>1.33</v>
      </c>
      <c r="F70">
        <v>0.11</v>
      </c>
      <c r="G70">
        <v>1.58</v>
      </c>
      <c r="H70">
        <v>-3.11</v>
      </c>
      <c r="I70">
        <v>9.86</v>
      </c>
      <c r="J70">
        <v>3.06</v>
      </c>
      <c r="K70">
        <v>0.81</v>
      </c>
      <c r="L70">
        <v>1.28</v>
      </c>
    </row>
    <row r="72" spans="1:12">
      <c r="A72" t="s">
        <v>63</v>
      </c>
    </row>
    <row r="73" spans="1:12">
      <c r="A73" t="s">
        <v>64</v>
      </c>
      <c r="B73" t="s">
        <v>1</v>
      </c>
      <c r="C73" t="s">
        <v>2</v>
      </c>
      <c r="D73" t="s">
        <v>3</v>
      </c>
      <c r="E73" t="s">
        <v>4</v>
      </c>
      <c r="F73" t="s">
        <v>5</v>
      </c>
      <c r="G73" t="s">
        <v>6</v>
      </c>
      <c r="H73" t="s">
        <v>7</v>
      </c>
      <c r="I73" t="s">
        <v>8</v>
      </c>
      <c r="J73" t="s">
        <v>9</v>
      </c>
      <c r="K73" t="s">
        <v>10</v>
      </c>
      <c r="L73" t="s">
        <v>47</v>
      </c>
    </row>
    <row r="74" spans="1:12">
      <c r="A74" t="s">
        <v>65</v>
      </c>
      <c r="B74">
        <v>57.74</v>
      </c>
      <c r="C74">
        <v>60.66</v>
      </c>
      <c r="D74">
        <v>64.34</v>
      </c>
      <c r="E74">
        <v>66.569999999999993</v>
      </c>
      <c r="F74">
        <v>53.23</v>
      </c>
      <c r="G74">
        <v>57.27</v>
      </c>
      <c r="H74">
        <v>20.420000000000002</v>
      </c>
      <c r="I74">
        <v>23.61</v>
      </c>
      <c r="J74">
        <v>26.17</v>
      </c>
      <c r="K74">
        <v>26.55</v>
      </c>
      <c r="L74">
        <v>26.57</v>
      </c>
    </row>
    <row r="75" spans="1:12">
      <c r="A75" t="s">
        <v>66</v>
      </c>
      <c r="B75">
        <v>2.2400000000000002</v>
      </c>
      <c r="C75">
        <v>6.46</v>
      </c>
      <c r="D75">
        <v>8.35</v>
      </c>
      <c r="E75">
        <v>2.0299999999999998</v>
      </c>
      <c r="F75">
        <v>8.2899999999999991</v>
      </c>
      <c r="G75">
        <v>8.0399999999999991</v>
      </c>
      <c r="H75">
        <v>8.23</v>
      </c>
      <c r="I75">
        <v>5.38</v>
      </c>
      <c r="J75">
        <v>4.7699999999999996</v>
      </c>
      <c r="K75">
        <v>4.8899999999999997</v>
      </c>
      <c r="L75">
        <v>1.58</v>
      </c>
    </row>
    <row r="76" spans="1:12">
      <c r="A76" t="s">
        <v>67</v>
      </c>
      <c r="B76">
        <v>2.78</v>
      </c>
      <c r="C76">
        <v>2.73</v>
      </c>
      <c r="D76">
        <v>3.67</v>
      </c>
      <c r="E76">
        <v>4.33</v>
      </c>
      <c r="F76">
        <v>5.09</v>
      </c>
      <c r="G76">
        <v>5.8</v>
      </c>
      <c r="H76">
        <v>1.78</v>
      </c>
      <c r="I76">
        <v>1.75</v>
      </c>
      <c r="J76">
        <v>0.84</v>
      </c>
      <c r="K76">
        <v>1.08</v>
      </c>
      <c r="L76">
        <v>2.2999999999999998</v>
      </c>
    </row>
    <row r="77" spans="1:12">
      <c r="A77" t="s">
        <v>68</v>
      </c>
      <c r="B77">
        <v>12</v>
      </c>
      <c r="C77">
        <v>13.96</v>
      </c>
      <c r="D77">
        <v>9.52</v>
      </c>
      <c r="E77">
        <v>5.69</v>
      </c>
      <c r="F77">
        <v>11.51</v>
      </c>
      <c r="G77">
        <v>7.11</v>
      </c>
      <c r="H77">
        <v>6.95</v>
      </c>
      <c r="I77">
        <v>8.0299999999999994</v>
      </c>
      <c r="J77">
        <v>8.39</v>
      </c>
      <c r="K77">
        <v>8</v>
      </c>
      <c r="L77">
        <v>6.69</v>
      </c>
    </row>
    <row r="78" spans="1:12">
      <c r="A78" t="s">
        <v>69</v>
      </c>
      <c r="B78">
        <v>74.760000000000005</v>
      </c>
      <c r="C78">
        <v>83.8</v>
      </c>
      <c r="D78">
        <v>85.88</v>
      </c>
      <c r="E78">
        <v>78.62</v>
      </c>
      <c r="F78">
        <v>78.11</v>
      </c>
      <c r="G78">
        <v>78.22</v>
      </c>
      <c r="H78">
        <v>37.380000000000003</v>
      </c>
      <c r="I78">
        <v>38.78</v>
      </c>
      <c r="J78">
        <v>40.17</v>
      </c>
      <c r="K78">
        <v>40.520000000000003</v>
      </c>
      <c r="L78">
        <v>37.14</v>
      </c>
    </row>
    <row r="79" spans="1:12">
      <c r="A79" t="s">
        <v>70</v>
      </c>
      <c r="B79">
        <v>3.16</v>
      </c>
      <c r="C79">
        <v>2.64</v>
      </c>
      <c r="D79">
        <v>2.33</v>
      </c>
      <c r="E79">
        <v>3.2</v>
      </c>
      <c r="F79">
        <v>2.59</v>
      </c>
      <c r="G79">
        <v>2.15</v>
      </c>
      <c r="H79">
        <v>1.01</v>
      </c>
      <c r="I79">
        <v>1</v>
      </c>
      <c r="J79">
        <v>1.26</v>
      </c>
      <c r="K79">
        <v>1.23</v>
      </c>
      <c r="L79">
        <v>1.17</v>
      </c>
    </row>
    <row r="80" spans="1:12">
      <c r="A80" t="s">
        <v>71</v>
      </c>
      <c r="B80">
        <v>14.89</v>
      </c>
      <c r="C80">
        <v>9.59</v>
      </c>
      <c r="D80">
        <v>8.1</v>
      </c>
      <c r="E80">
        <v>14.29</v>
      </c>
      <c r="F80">
        <v>16.22</v>
      </c>
      <c r="G80">
        <v>14.13</v>
      </c>
      <c r="H80">
        <v>60.84</v>
      </c>
      <c r="I80">
        <v>59.98</v>
      </c>
      <c r="J80">
        <v>58.24</v>
      </c>
      <c r="K80">
        <v>57.95</v>
      </c>
      <c r="L80">
        <v>61.42</v>
      </c>
    </row>
    <row r="81" spans="1:12">
      <c r="A81" t="s">
        <v>72</v>
      </c>
      <c r="B81">
        <v>7.19</v>
      </c>
      <c r="C81">
        <v>3.98</v>
      </c>
      <c r="D81">
        <v>3.69</v>
      </c>
      <c r="E81">
        <v>3.89</v>
      </c>
      <c r="F81">
        <v>3.08</v>
      </c>
      <c r="G81">
        <v>5.5</v>
      </c>
      <c r="H81">
        <v>0.77</v>
      </c>
      <c r="I81">
        <v>0.23</v>
      </c>
      <c r="J81">
        <v>0.33</v>
      </c>
      <c r="K81">
        <v>0.3</v>
      </c>
      <c r="L81">
        <v>0.28000000000000003</v>
      </c>
    </row>
    <row r="82" spans="1:12">
      <c r="A82" t="s">
        <v>73</v>
      </c>
      <c r="B82">
        <v>100</v>
      </c>
      <c r="C82">
        <v>100</v>
      </c>
      <c r="D82">
        <v>100</v>
      </c>
      <c r="E82">
        <v>100</v>
      </c>
      <c r="F82">
        <v>100</v>
      </c>
      <c r="G82">
        <v>100</v>
      </c>
      <c r="H82">
        <v>100</v>
      </c>
      <c r="I82">
        <v>100</v>
      </c>
      <c r="J82">
        <v>100</v>
      </c>
      <c r="K82">
        <v>100</v>
      </c>
      <c r="L82">
        <v>100</v>
      </c>
    </row>
    <row r="83" spans="1:12">
      <c r="A83" t="s">
        <v>74</v>
      </c>
      <c r="B83">
        <v>6.47</v>
      </c>
      <c r="C83">
        <v>7.52</v>
      </c>
      <c r="D83">
        <v>8.34</v>
      </c>
      <c r="E83">
        <v>6.27</v>
      </c>
      <c r="F83">
        <v>7.61</v>
      </c>
      <c r="G83">
        <v>5.13</v>
      </c>
      <c r="H83">
        <v>3.78</v>
      </c>
      <c r="I83">
        <v>2.2000000000000002</v>
      </c>
      <c r="J83">
        <v>2.71</v>
      </c>
      <c r="K83">
        <v>2.94</v>
      </c>
      <c r="L83">
        <v>2</v>
      </c>
    </row>
    <row r="84" spans="1:12">
      <c r="A84" t="s">
        <v>75</v>
      </c>
      <c r="B84">
        <v>0.02</v>
      </c>
    </row>
    <row r="85" spans="1:12">
      <c r="A85" t="s">
        <v>76</v>
      </c>
    </row>
    <row r="86" spans="1:12">
      <c r="A86" t="s">
        <v>77</v>
      </c>
      <c r="B86">
        <v>8.32</v>
      </c>
      <c r="C86">
        <v>6.52</v>
      </c>
      <c r="D86">
        <v>7.5</v>
      </c>
      <c r="E86">
        <v>7.27</v>
      </c>
      <c r="F86">
        <v>11.41</v>
      </c>
      <c r="G86">
        <v>10.68</v>
      </c>
      <c r="H86">
        <v>3.35</v>
      </c>
      <c r="I86">
        <v>5.67</v>
      </c>
      <c r="J86">
        <v>6.1</v>
      </c>
      <c r="K86">
        <v>5.23</v>
      </c>
      <c r="L86">
        <v>3.59</v>
      </c>
    </row>
    <row r="87" spans="1:12">
      <c r="A87" t="s">
        <v>78</v>
      </c>
      <c r="G87">
        <v>6.16</v>
      </c>
      <c r="H87">
        <v>8.66</v>
      </c>
      <c r="I87">
        <v>10.38</v>
      </c>
      <c r="J87">
        <v>12.87</v>
      </c>
      <c r="K87">
        <v>11.09</v>
      </c>
      <c r="L87">
        <v>6.69</v>
      </c>
    </row>
    <row r="88" spans="1:12">
      <c r="A88" t="s">
        <v>79</v>
      </c>
      <c r="B88">
        <v>14.81</v>
      </c>
      <c r="C88">
        <v>14.05</v>
      </c>
      <c r="D88">
        <v>15.84</v>
      </c>
      <c r="E88">
        <v>13.54</v>
      </c>
      <c r="F88">
        <v>19.02</v>
      </c>
      <c r="G88">
        <v>21.97</v>
      </c>
      <c r="H88">
        <v>15.78</v>
      </c>
      <c r="I88">
        <v>18.239999999999998</v>
      </c>
      <c r="J88">
        <v>21.68</v>
      </c>
      <c r="K88">
        <v>19.25</v>
      </c>
      <c r="L88">
        <v>12.28</v>
      </c>
    </row>
    <row r="89" spans="1:12">
      <c r="A89" t="s">
        <v>80</v>
      </c>
      <c r="B89">
        <v>0.38</v>
      </c>
    </row>
    <row r="90" spans="1:12">
      <c r="A90" t="s">
        <v>81</v>
      </c>
      <c r="E90">
        <v>0.13</v>
      </c>
      <c r="F90">
        <v>2.2999999999999998</v>
      </c>
      <c r="G90">
        <v>1.06</v>
      </c>
      <c r="H90">
        <v>5.81</v>
      </c>
      <c r="I90">
        <v>3.49</v>
      </c>
      <c r="J90">
        <v>2.21</v>
      </c>
      <c r="K90">
        <v>1.72</v>
      </c>
      <c r="L90">
        <v>1.76</v>
      </c>
    </row>
    <row r="91" spans="1:12">
      <c r="A91" t="s">
        <v>82</v>
      </c>
      <c r="B91">
        <v>15.19</v>
      </c>
      <c r="C91">
        <v>14.05</v>
      </c>
      <c r="D91">
        <v>15.84</v>
      </c>
      <c r="E91">
        <v>13.66</v>
      </c>
      <c r="F91">
        <v>21.32</v>
      </c>
      <c r="G91">
        <v>23.03</v>
      </c>
      <c r="H91">
        <v>21.59</v>
      </c>
      <c r="I91">
        <v>21.73</v>
      </c>
      <c r="J91">
        <v>23.89</v>
      </c>
      <c r="K91">
        <v>20.98</v>
      </c>
      <c r="L91">
        <v>14.04</v>
      </c>
    </row>
    <row r="92" spans="1:12">
      <c r="A92" t="s">
        <v>83</v>
      </c>
      <c r="B92">
        <v>84.81</v>
      </c>
      <c r="C92">
        <v>85.95</v>
      </c>
      <c r="D92">
        <v>84.16</v>
      </c>
      <c r="E92">
        <v>86.34</v>
      </c>
      <c r="F92">
        <v>78.680000000000007</v>
      </c>
      <c r="G92">
        <v>76.97</v>
      </c>
      <c r="H92">
        <v>78.41</v>
      </c>
      <c r="I92">
        <v>78.27</v>
      </c>
      <c r="J92">
        <v>76.11</v>
      </c>
      <c r="K92">
        <v>79.02</v>
      </c>
      <c r="L92">
        <v>85.96</v>
      </c>
    </row>
    <row r="93" spans="1:12">
      <c r="A93" t="s">
        <v>84</v>
      </c>
      <c r="B93">
        <v>100</v>
      </c>
      <c r="C93">
        <v>100</v>
      </c>
      <c r="D93">
        <v>100</v>
      </c>
      <c r="E93">
        <v>100</v>
      </c>
      <c r="F93">
        <v>100</v>
      </c>
      <c r="G93">
        <v>100</v>
      </c>
      <c r="H93">
        <v>100</v>
      </c>
      <c r="I93">
        <v>100</v>
      </c>
      <c r="J93">
        <v>100</v>
      </c>
      <c r="K93">
        <v>100</v>
      </c>
      <c r="L93">
        <v>100</v>
      </c>
    </row>
    <row r="95" spans="1:12">
      <c r="A95" t="s">
        <v>85</v>
      </c>
      <c r="B95" t="s">
        <v>1</v>
      </c>
      <c r="C95" t="s">
        <v>2</v>
      </c>
      <c r="D95" t="s">
        <v>3</v>
      </c>
      <c r="E95" t="s">
        <v>4</v>
      </c>
      <c r="F95" t="s">
        <v>5</v>
      </c>
      <c r="G95" t="s">
        <v>6</v>
      </c>
      <c r="H95" t="s">
        <v>7</v>
      </c>
      <c r="I95" t="s">
        <v>8</v>
      </c>
      <c r="J95" t="s">
        <v>9</v>
      </c>
      <c r="K95" t="s">
        <v>10</v>
      </c>
      <c r="L95" t="s">
        <v>47</v>
      </c>
    </row>
    <row r="96" spans="1:12">
      <c r="A96" t="s">
        <v>86</v>
      </c>
      <c r="B96">
        <v>5.05</v>
      </c>
      <c r="C96">
        <v>5.97</v>
      </c>
      <c r="D96">
        <v>5.42</v>
      </c>
      <c r="E96">
        <v>5.81</v>
      </c>
      <c r="F96">
        <v>4.1100000000000003</v>
      </c>
      <c r="G96">
        <v>3.56</v>
      </c>
      <c r="H96">
        <v>2.37</v>
      </c>
      <c r="I96">
        <v>2.13</v>
      </c>
      <c r="J96">
        <v>1.85</v>
      </c>
      <c r="K96">
        <v>2.1</v>
      </c>
      <c r="L96">
        <v>3.02</v>
      </c>
    </row>
    <row r="97" spans="1:12">
      <c r="A97" t="s">
        <v>87</v>
      </c>
      <c r="B97">
        <v>4.05</v>
      </c>
      <c r="C97">
        <v>4.78</v>
      </c>
      <c r="D97">
        <v>4.59</v>
      </c>
      <c r="E97">
        <v>5.07</v>
      </c>
      <c r="F97">
        <v>3.23</v>
      </c>
      <c r="G97">
        <v>2.97</v>
      </c>
      <c r="H97">
        <v>1.82</v>
      </c>
      <c r="I97">
        <v>1.59</v>
      </c>
      <c r="J97">
        <v>1.43</v>
      </c>
      <c r="K97">
        <v>1.63</v>
      </c>
      <c r="L97">
        <v>2.29</v>
      </c>
    </row>
    <row r="98" spans="1:12">
      <c r="A98" t="s">
        <v>88</v>
      </c>
      <c r="B98">
        <v>1.18</v>
      </c>
      <c r="C98">
        <v>1.1599999999999999</v>
      </c>
      <c r="D98">
        <v>1.19</v>
      </c>
      <c r="E98">
        <v>1.1599999999999999</v>
      </c>
      <c r="F98">
        <v>1.27</v>
      </c>
      <c r="G98">
        <v>1.3</v>
      </c>
      <c r="H98">
        <v>1.28</v>
      </c>
      <c r="I98">
        <v>1.28</v>
      </c>
      <c r="J98">
        <v>1.31</v>
      </c>
      <c r="K98">
        <v>1.27</v>
      </c>
      <c r="L98">
        <v>1.1599999999999999</v>
      </c>
    </row>
    <row r="99" spans="1:12">
      <c r="A99" t="s">
        <v>89</v>
      </c>
    </row>
    <row r="101" spans="1:12">
      <c r="A101" t="s">
        <v>90</v>
      </c>
    </row>
    <row r="102" spans="1:12">
      <c r="A102" t="s">
        <v>91</v>
      </c>
      <c r="B102" t="s">
        <v>1</v>
      </c>
      <c r="C102" t="s">
        <v>2</v>
      </c>
      <c r="D102" t="s">
        <v>3</v>
      </c>
      <c r="E102" t="s">
        <v>4</v>
      </c>
      <c r="F102" t="s">
        <v>5</v>
      </c>
      <c r="G102" t="s">
        <v>6</v>
      </c>
      <c r="H102" t="s">
        <v>7</v>
      </c>
      <c r="I102" t="s">
        <v>8</v>
      </c>
      <c r="J102" t="s">
        <v>9</v>
      </c>
      <c r="K102" t="s">
        <v>10</v>
      </c>
      <c r="L102" t="s">
        <v>11</v>
      </c>
    </row>
    <row r="103" spans="1:12">
      <c r="A103" t="s">
        <v>92</v>
      </c>
      <c r="B103">
        <v>19.55</v>
      </c>
      <c r="C103">
        <v>15.1</v>
      </c>
      <c r="D103">
        <v>22.29</v>
      </c>
      <c r="E103">
        <v>17.149999999999999</v>
      </c>
      <c r="F103">
        <v>21.41</v>
      </c>
      <c r="G103">
        <v>22.17</v>
      </c>
      <c r="H103">
        <v>145.94999999999999</v>
      </c>
      <c r="I103">
        <v>83.13</v>
      </c>
      <c r="J103">
        <v>56.59</v>
      </c>
      <c r="K103">
        <v>49.47</v>
      </c>
      <c r="L103">
        <v>13.76</v>
      </c>
    </row>
    <row r="104" spans="1:12">
      <c r="A104" t="s">
        <v>93</v>
      </c>
      <c r="B104">
        <v>13.02</v>
      </c>
      <c r="C104">
        <v>14.8</v>
      </c>
      <c r="D104">
        <v>16.079999999999998</v>
      </c>
      <c r="E104">
        <v>21.25</v>
      </c>
      <c r="F104">
        <v>28.5</v>
      </c>
      <c r="G104">
        <v>26.41</v>
      </c>
      <c r="H104">
        <v>52</v>
      </c>
      <c r="I104">
        <v>39.79</v>
      </c>
      <c r="J104">
        <v>30.3</v>
      </c>
      <c r="K104">
        <v>26.62</v>
      </c>
      <c r="L104">
        <v>54.2</v>
      </c>
    </row>
    <row r="105" spans="1:12">
      <c r="A105" t="s">
        <v>94</v>
      </c>
      <c r="B105">
        <v>35.520000000000003</v>
      </c>
      <c r="C105">
        <v>38.119999999999997</v>
      </c>
      <c r="D105">
        <v>39.28</v>
      </c>
      <c r="E105">
        <v>38.42</v>
      </c>
      <c r="F105">
        <v>42.08</v>
      </c>
      <c r="G105">
        <v>29.55</v>
      </c>
      <c r="H105">
        <v>110.16</v>
      </c>
      <c r="I105">
        <v>67.790000000000006</v>
      </c>
      <c r="J105">
        <v>57.08</v>
      </c>
      <c r="K105">
        <v>78.3</v>
      </c>
      <c r="L105">
        <v>54.74</v>
      </c>
    </row>
    <row r="106" spans="1:12">
      <c r="A106" t="s">
        <v>95</v>
      </c>
      <c r="B106">
        <v>-2.96</v>
      </c>
      <c r="C106">
        <v>-8.2200000000000006</v>
      </c>
      <c r="D106">
        <v>-0.91</v>
      </c>
      <c r="E106">
        <v>-0.02</v>
      </c>
      <c r="F106">
        <v>7.82</v>
      </c>
      <c r="G106">
        <v>19.03</v>
      </c>
      <c r="H106">
        <v>87.8</v>
      </c>
      <c r="I106">
        <v>55.12</v>
      </c>
      <c r="J106">
        <v>29.81</v>
      </c>
      <c r="K106">
        <v>-2.21</v>
      </c>
      <c r="L106">
        <v>13.22</v>
      </c>
    </row>
    <row r="107" spans="1:12">
      <c r="A107" t="s">
        <v>96</v>
      </c>
      <c r="B107">
        <v>18.670000000000002</v>
      </c>
      <c r="C107">
        <v>24.18</v>
      </c>
      <c r="D107">
        <v>16.37</v>
      </c>
      <c r="E107">
        <v>21.29</v>
      </c>
      <c r="F107">
        <v>17.05</v>
      </c>
      <c r="G107">
        <v>16.46</v>
      </c>
      <c r="H107">
        <v>2.5</v>
      </c>
      <c r="I107">
        <v>4.3899999999999997</v>
      </c>
      <c r="J107">
        <v>6.45</v>
      </c>
      <c r="K107">
        <v>7.38</v>
      </c>
      <c r="L107">
        <v>26.52</v>
      </c>
    </row>
    <row r="108" spans="1:12">
      <c r="A108" t="s">
        <v>97</v>
      </c>
      <c r="B108">
        <v>28.04</v>
      </c>
      <c r="C108">
        <v>24.66</v>
      </c>
      <c r="D108">
        <v>22.7</v>
      </c>
      <c r="E108">
        <v>17.18</v>
      </c>
      <c r="F108">
        <v>12.81</v>
      </c>
      <c r="G108">
        <v>13.82</v>
      </c>
      <c r="H108">
        <v>7.02</v>
      </c>
      <c r="I108">
        <v>9.17</v>
      </c>
      <c r="J108">
        <v>12.05</v>
      </c>
      <c r="K108">
        <v>13.71</v>
      </c>
      <c r="L108">
        <v>6.73</v>
      </c>
    </row>
    <row r="109" spans="1:12">
      <c r="A109" t="s">
        <v>98</v>
      </c>
      <c r="B109">
        <v>43.1</v>
      </c>
      <c r="C109">
        <v>39.65</v>
      </c>
      <c r="D109">
        <v>50.18</v>
      </c>
      <c r="E109">
        <v>38.700000000000003</v>
      </c>
      <c r="F109">
        <v>32.92</v>
      </c>
      <c r="G109">
        <v>57.35</v>
      </c>
      <c r="H109">
        <v>20.309999999999999</v>
      </c>
      <c r="I109">
        <v>29.82</v>
      </c>
      <c r="J109">
        <v>28.97</v>
      </c>
      <c r="K109">
        <v>28.64</v>
      </c>
      <c r="L109">
        <v>28.54</v>
      </c>
    </row>
    <row r="110" spans="1:12">
      <c r="A110" t="s">
        <v>99</v>
      </c>
      <c r="B110">
        <v>1.37</v>
      </c>
      <c r="C110">
        <v>1.1299999999999999</v>
      </c>
      <c r="D110">
        <v>1.24</v>
      </c>
      <c r="E110">
        <v>1.08</v>
      </c>
      <c r="F110">
        <v>0.94</v>
      </c>
      <c r="G110">
        <v>1.34</v>
      </c>
      <c r="H110">
        <v>0.21</v>
      </c>
      <c r="I110">
        <v>0.3</v>
      </c>
      <c r="J110">
        <v>0.33</v>
      </c>
      <c r="K110">
        <v>0.36</v>
      </c>
      <c r="L110">
        <v>0.36</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Analysis</vt:lpstr>
      <vt:lpstr>ATVI Key Ratios.csv</vt:lpstr>
    </vt:vector>
  </TitlesOfParts>
  <Company>Efficient Minds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Moore</dc:creator>
  <cp:lastModifiedBy>David J. Moore</cp:lastModifiedBy>
  <cp:lastPrinted>2013-02-12T20:02:48Z</cp:lastPrinted>
  <dcterms:created xsi:type="dcterms:W3CDTF">2013-02-12T19:07:23Z</dcterms:created>
  <dcterms:modified xsi:type="dcterms:W3CDTF">2013-02-13T18:58:51Z</dcterms:modified>
</cp:coreProperties>
</file>