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queryTables/queryTable1.xml" ContentType="application/vnd.openxmlformats-officedocument.spreadsheetml.query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4526"/>
  <workbookPr date1904="1" showInkAnnotation="0" autoCompressPictures="0"/>
  <bookViews>
    <workbookView xWindow="6000" yWindow="0" windowWidth="29100" windowHeight="22240" tabRatio="500"/>
  </bookViews>
  <sheets>
    <sheet name="Analysis" sheetId="2" r:id="rId1"/>
    <sheet name="Data" sheetId="3" r:id="rId2"/>
    <sheet name="StockQuote" sheetId="4" r:id="rId3"/>
  </sheets>
  <definedNames>
    <definedName name="MSN_MoneyCentral_Stock_Quotes" localSheetId="2">StockQuote!$A$1:$P$15</definedName>
    <definedName name="solver_adj" localSheetId="0" hidden="1">Analysis!#REF!</definedName>
    <definedName name="solver_cvg" localSheetId="0" hidden="1">0.0001</definedName>
    <definedName name="solver_drv" localSheetId="0" hidden="1">1</definedName>
    <definedName name="solver_eng" localSheetId="0" hidden="1">1</definedName>
    <definedName name="solver_itr" localSheetId="0" hidden="1">2147483647</definedName>
    <definedName name="solver_lin" localSheetId="0" hidden="1">2</definedName>
    <definedName name="solver_mip" localSheetId="0" hidden="1">2147483647</definedName>
    <definedName name="solver_mni" localSheetId="0" hidden="1">30</definedName>
    <definedName name="solver_mrt" localSheetId="0" hidden="1">0.075</definedName>
    <definedName name="solver_msl" localSheetId="0" hidden="1">2</definedName>
    <definedName name="solver_neg" localSheetId="0" hidden="1">1</definedName>
    <definedName name="solver_nod" localSheetId="0" hidden="1">2147483647</definedName>
    <definedName name="solver_num" localSheetId="0" hidden="1">0</definedName>
    <definedName name="solver_opt" localSheetId="0" hidden="1">Analysis!$O$18</definedName>
    <definedName name="solver_pre" localSheetId="0" hidden="1">0.000001</definedName>
    <definedName name="solver_rbv" localSheetId="0" hidden="1">1</definedName>
    <definedName name="solver_rlx" localSheetId="0" hidden="1">2</definedName>
    <definedName name="solver_rsd" localSheetId="0" hidden="1">0</definedName>
    <definedName name="solver_scl" localSheetId="0" hidden="1">1</definedName>
    <definedName name="solver_sho" localSheetId="0" hidden="1">2</definedName>
    <definedName name="solver_ssz" localSheetId="0" hidden="1">100</definedName>
    <definedName name="solver_tim" localSheetId="0" hidden="1">2147483647</definedName>
    <definedName name="solver_tol" localSheetId="0" hidden="1">0.01</definedName>
    <definedName name="solver_typ" localSheetId="0" hidden="1">3</definedName>
    <definedName name="solver_val" localSheetId="0" hidden="1">13.59</definedName>
    <definedName name="solver_ver" localSheetId="0" hidden="1">2</definedName>
  </definedNames>
  <calcPr calcId="140001" concurrentCalc="0"/>
  <extLst>
    <ext xmlns:mx="http://schemas.microsoft.com/office/mac/excel/2008/main" uri="{7523E5D3-25F3-A5E0-1632-64F254C22452}">
      <mx:ArchID Flags="2"/>
    </ext>
  </extLst>
</workbook>
</file>

<file path=xl/calcChain.xml><?xml version="1.0" encoding="utf-8"?>
<calcChain xmlns="http://schemas.openxmlformats.org/spreadsheetml/2006/main">
  <c r="C36" i="2" l="1"/>
  <c r="O20" i="2"/>
  <c r="O18" i="2"/>
  <c r="O19" i="2"/>
  <c r="C33" i="2"/>
  <c r="C32" i="2"/>
  <c r="C30" i="2"/>
  <c r="O16" i="2"/>
  <c r="O13" i="2"/>
  <c r="O12" i="2"/>
  <c r="O17" i="2"/>
  <c r="O5" i="2"/>
  <c r="O7" i="2"/>
  <c r="O8" i="2"/>
  <c r="O11" i="2"/>
  <c r="O4" i="2"/>
  <c r="O10" i="2"/>
</calcChain>
</file>

<file path=xl/comments1.xml><?xml version="1.0" encoding="utf-8"?>
<comments xmlns="http://schemas.openxmlformats.org/spreadsheetml/2006/main">
  <authors>
    <author>David Moore</author>
  </authors>
  <commentList>
    <comment ref="M2" authorId="0">
      <text>
        <r>
          <rPr>
            <b/>
            <sz val="9"/>
            <color indexed="81"/>
            <rFont val="Calibri"/>
            <family val="2"/>
          </rPr>
          <t>David Moore:</t>
        </r>
        <r>
          <rPr>
            <sz val="9"/>
            <color indexed="81"/>
            <rFont val="Calibri"/>
            <family val="2"/>
          </rPr>
          <t xml:space="preserve">
Why buy or hold an overvalued company?</t>
        </r>
      </text>
    </comment>
    <comment ref="M3" authorId="0">
      <text>
        <r>
          <rPr>
            <b/>
            <sz val="9"/>
            <color indexed="81"/>
            <rFont val="Calibri"/>
            <family val="2"/>
          </rPr>
          <t>David Moore:</t>
        </r>
        <r>
          <rPr>
            <sz val="9"/>
            <color indexed="81"/>
            <rFont val="Calibri"/>
            <family val="2"/>
          </rPr>
          <t xml:space="preserve">
For details on this calculation visit:
http://efficientminds.wordpress.com/education/learning-modules/growth-rate-estimation/
</t>
        </r>
      </text>
    </comment>
  </commentList>
</comments>
</file>

<file path=xl/connections.xml><?xml version="1.0" encoding="utf-8"?>
<connections xmlns="http://schemas.openxmlformats.org/spreadsheetml/2006/main">
  <connection id="1" name="Connection" type="4" refreshedVersion="0" background="1" saveData="1">
    <webPr url="http://moneycentral.msn.com/investor/external/excel/quotes.asp?SYMBOL=[&quot;QUOTE&quot;,&quot;Enter stock, fund or other MSN MoneyCentral Investor symbols separated by commas.&quot;]" htmlTables="1" htmlFormat="all"/>
    <parameters count="1">
      <parameter name="QUOTE" parameterType="value" string="AAPL"/>
    </parameters>
  </connection>
</connections>
</file>

<file path=xl/sharedStrings.xml><?xml version="1.0" encoding="utf-8"?>
<sst xmlns="http://schemas.openxmlformats.org/spreadsheetml/2006/main" count="146" uniqueCount="116">
  <si>
    <t>2003-09</t>
  </si>
  <si>
    <t>2004-09</t>
  </si>
  <si>
    <t>2005-09</t>
  </si>
  <si>
    <t>2006-09</t>
  </si>
  <si>
    <t>2007-09</t>
  </si>
  <si>
    <t>2008-09</t>
  </si>
  <si>
    <t>2009-09</t>
  </si>
  <si>
    <t>2010-09</t>
  </si>
  <si>
    <t>2011-09</t>
  </si>
  <si>
    <t>2012-09</t>
  </si>
  <si>
    <t>1. Vigilant management</t>
  </si>
  <si>
    <t>2. Long term prospects</t>
  </si>
  <si>
    <t>3. Stable and understandable</t>
  </si>
  <si>
    <t>4. Undervalued</t>
  </si>
  <si>
    <t>D/E</t>
  </si>
  <si>
    <t>CR</t>
  </si>
  <si>
    <t>Comments</t>
  </si>
  <si>
    <t>EPS</t>
  </si>
  <si>
    <t>BVPS</t>
  </si>
  <si>
    <t>DPS</t>
  </si>
  <si>
    <t>LOGEST growth rate</t>
  </si>
  <si>
    <t>ROA</t>
  </si>
  <si>
    <t>ROE</t>
  </si>
  <si>
    <t>Capacity utilization</t>
  </si>
  <si>
    <t>RR</t>
  </si>
  <si>
    <t>L0*/A0</t>
  </si>
  <si>
    <t>Intrinsic value calculation</t>
  </si>
  <si>
    <t>1. D/E &lt; 0.5 and that is good.</t>
  </si>
  <si>
    <t>Current price</t>
  </si>
  <si>
    <t>Maximum value</t>
  </si>
  <si>
    <t>Value @ 10% discount</t>
  </si>
  <si>
    <t>Conclusion: Management is vigilant as measured by D/E and CR.</t>
  </si>
  <si>
    <t>Conclusion: long term prospects uncertain</t>
  </si>
  <si>
    <t>2. Current ratio is &gt;1.5, but has dropped steadily.  However, LTI has increased.</t>
  </si>
  <si>
    <t xml:space="preserve">1. Some investigation is required here.  </t>
  </si>
  <si>
    <t>2. In particular, what is in the pipeline?</t>
  </si>
  <si>
    <t>1. EPS/BVPS growth is phenomenal.</t>
  </si>
  <si>
    <t>2. Can growth persist?</t>
  </si>
  <si>
    <t>Ten year Treasury</t>
  </si>
  <si>
    <t>Rf</t>
  </si>
  <si>
    <t>Growth rate</t>
  </si>
  <si>
    <t>g</t>
  </si>
  <si>
    <t>P0</t>
  </si>
  <si>
    <t>E[R] @ P0 and g</t>
  </si>
  <si>
    <t>E[R]</t>
  </si>
  <si>
    <t>Conclusion: overvalued if any Technology company has a larger E[R]</t>
  </si>
  <si>
    <t>3. This is of critical important to the choice of g in cell O14</t>
  </si>
  <si>
    <t>Conclusion: stable but high growth</t>
  </si>
  <si>
    <t>yyyy</t>
  </si>
  <si>
    <t>DE</t>
  </si>
  <si>
    <t>LA</t>
  </si>
  <si>
    <t>2013-09</t>
  </si>
  <si>
    <t>Stock Quotes Provided by MSN Money</t>
  </si>
  <si>
    <t>Click here to visit MSN Money</t>
  </si>
  <si>
    <t>Last</t>
  </si>
  <si>
    <t>Previous Close</t>
  </si>
  <si>
    <t>High</t>
  </si>
  <si>
    <t>Low</t>
  </si>
  <si>
    <t>Volume</t>
  </si>
  <si>
    <t>Change</t>
  </si>
  <si>
    <t>% Change</t>
  </si>
  <si>
    <t>52 Wk High</t>
  </si>
  <si>
    <t>52 Wk Low</t>
  </si>
  <si>
    <t>Market Cap</t>
  </si>
  <si>
    <t>P/E Ratio</t>
  </si>
  <si>
    <t># Shares Out</t>
  </si>
  <si>
    <t xml:space="preserve">APPLE Inc </t>
  </si>
  <si>
    <t>Chart</t>
  </si>
  <si>
    <t>News</t>
  </si>
  <si>
    <t>Symbol Lookup</t>
  </si>
  <si>
    <t>MSN Money Home</t>
  </si>
  <si>
    <t>Microsoft Office Tools on the Web</t>
  </si>
  <si>
    <t>Find stocks, mutual funds, options, indices, and currencies.</t>
  </si>
  <si>
    <t>Discover MSN Money's tools, columns, and more!</t>
  </si>
  <si>
    <t>Get the latest from Microsoft Office</t>
  </si>
  <si>
    <t>Terms of Use. © 2014 Microsoft Corporation and/or its suppliers. All rights reserved.</t>
  </si>
  <si>
    <t>DATA PROVIDERS</t>
  </si>
  <si>
    <t>Copyright © 2014 Microsoft. All rights reserved.</t>
  </si>
  <si>
    <t>Fundamental company data and historical chart data provided by Morningstar Inc. Real-time index quotes and delayed quotes supplied by Morningstar Inc. Quotes delayed by up to 15 minutes, except where indicated otherwise. Fund summary, fund performance and dividend data provided by Morningstar Inc. Analyst recommendations provided by Zacks Investment Research. StockScouter data provided by Verus Analytics. IPO data provided by Hoover's Inc. Index membership data provided by Morningstar Inc.</t>
  </si>
  <si>
    <t>Internal growth rate</t>
  </si>
  <si>
    <t>Sustainable growth rate</t>
  </si>
  <si>
    <t>Growth rate estimates</t>
  </si>
  <si>
    <r>
      <t xml:space="preserve">IGR/SGR </t>
    </r>
    <r>
      <rPr>
        <sz val="12"/>
        <color theme="1"/>
        <rFont val="Calibri"/>
        <family val="2"/>
        <charset val="129"/>
        <scheme val="minor"/>
      </rPr>
      <t>inputs</t>
    </r>
  </si>
  <si>
    <t>Average</t>
  </si>
  <si>
    <t>g_avg</t>
  </si>
  <si>
    <t>g_bvps</t>
  </si>
  <si>
    <t>g_IGR</t>
  </si>
  <si>
    <t>g_SGR</t>
  </si>
  <si>
    <t>Basic valuation of AAPL: 10 year horizon</t>
  </si>
  <si>
    <t>Assumptions</t>
  </si>
  <si>
    <t>Notes</t>
  </si>
  <si>
    <t>[1]</t>
  </si>
  <si>
    <t>Just leave at 1 for now.</t>
  </si>
  <si>
    <t>D</t>
  </si>
  <si>
    <t>[2]</t>
  </si>
  <si>
    <t>1 - DPR from most recent period</t>
  </si>
  <si>
    <t>[3]</t>
  </si>
  <si>
    <t>[4]</t>
  </si>
  <si>
    <t>bonds.yahoo.com</t>
  </si>
  <si>
    <t>[5]</t>
  </si>
  <si>
    <t>Current set equal to IGR</t>
  </si>
  <si>
    <t>[6]</t>
  </si>
  <si>
    <t>MSN Money central quote (see StockQuote sheet)</t>
  </si>
  <si>
    <t>[7]</t>
  </si>
  <si>
    <t>[8]</t>
  </si>
  <si>
    <t>At this price you will earn 10% on your investment if the three assumptions hold true.</t>
  </si>
  <si>
    <t>Amount you would earn if you purchase at the current market price and the three assumptions hold true.</t>
  </si>
  <si>
    <t>A1. Dividends remain constant at current level for 10 years.</t>
  </si>
  <si>
    <t>A2. Book value grows at g over the next 10 years.</t>
  </si>
  <si>
    <t>BV10</t>
  </si>
  <si>
    <t>A3. Stock is sold at end of year 10 at P/B=1</t>
  </si>
  <si>
    <t>sale PB</t>
  </si>
  <si>
    <t>P10</t>
  </si>
  <si>
    <t>At this price you are better of buying a 10 year Treasury and earning the same 1.73% as AAPL but with zero risk</t>
  </si>
  <si>
    <t>Vmax</t>
  </si>
  <si>
    <t>V10</t>
  </si>
</sst>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2"/>
      <color theme="1"/>
      <name val="Calibri"/>
      <family val="2"/>
      <charset val="129"/>
      <scheme val="minor"/>
    </font>
    <font>
      <sz val="12"/>
      <color theme="1"/>
      <name val="Calibri"/>
      <family val="2"/>
      <scheme val="minor"/>
    </font>
    <font>
      <b/>
      <sz val="18"/>
      <color theme="3"/>
      <name val="Cambria"/>
      <family val="2"/>
      <scheme val="major"/>
    </font>
    <font>
      <sz val="12"/>
      <color rgb="FF006100"/>
      <name val="Calibri"/>
      <family val="2"/>
      <scheme val="minor"/>
    </font>
    <font>
      <sz val="12"/>
      <color rgb="FF9C0006"/>
      <name val="Calibri"/>
      <family val="2"/>
      <scheme val="minor"/>
    </font>
    <font>
      <sz val="12"/>
      <color rgb="FF9C6500"/>
      <name val="Calibri"/>
      <family val="2"/>
      <scheme val="minor"/>
    </font>
    <font>
      <b/>
      <sz val="12"/>
      <color rgb="FFFA7D00"/>
      <name val="Calibri"/>
      <family val="2"/>
      <scheme val="minor"/>
    </font>
    <font>
      <sz val="12"/>
      <color theme="0"/>
      <name val="Calibri"/>
      <family val="2"/>
      <scheme val="minor"/>
    </font>
    <font>
      <b/>
      <sz val="9"/>
      <color indexed="81"/>
      <name val="Calibri"/>
      <family val="2"/>
    </font>
    <font>
      <sz val="9"/>
      <color indexed="81"/>
      <name val="Calibri"/>
      <family val="2"/>
    </font>
    <font>
      <u/>
      <sz val="12"/>
      <color theme="10"/>
      <name val="Calibri"/>
      <family val="2"/>
      <scheme val="minor"/>
    </font>
    <font>
      <u/>
      <sz val="12"/>
      <color theme="11"/>
      <name val="Calibri"/>
      <family val="2"/>
      <scheme val="minor"/>
    </font>
    <font>
      <b/>
      <sz val="18"/>
      <color rgb="FFFFFFFF"/>
      <name val="Times Roman"/>
    </font>
    <font>
      <sz val="10"/>
      <name val="Arial"/>
      <family val="2"/>
    </font>
    <font>
      <b/>
      <sz val="8"/>
      <name val="Arial"/>
      <family val="2"/>
    </font>
    <font>
      <sz val="10"/>
      <color rgb="FFFFFFFF"/>
      <name val="Arial"/>
      <family val="2"/>
    </font>
    <font>
      <b/>
      <sz val="15"/>
      <color theme="3"/>
      <name val="Calibri"/>
      <family val="2"/>
      <charset val="129"/>
      <scheme val="minor"/>
    </font>
    <font>
      <sz val="12"/>
      <color rgb="FF3F3F76"/>
      <name val="Calibri"/>
      <family val="2"/>
      <charset val="129"/>
      <scheme val="minor"/>
    </font>
    <font>
      <b/>
      <sz val="12"/>
      <color rgb="FF3F3F3F"/>
      <name val="Calibri"/>
      <family val="2"/>
      <charset val="129"/>
      <scheme val="minor"/>
    </font>
  </fonts>
  <fills count="18">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2F2F2"/>
      </patternFill>
    </fill>
    <fill>
      <patternFill patternType="solid">
        <fgColor theme="4"/>
      </patternFill>
    </fill>
    <fill>
      <patternFill patternType="solid">
        <fgColor theme="4" tint="0.79998168889431442"/>
        <bgColor indexed="65"/>
      </patternFill>
    </fill>
    <fill>
      <patternFill patternType="solid">
        <fgColor theme="5"/>
      </patternFill>
    </fill>
    <fill>
      <patternFill patternType="solid">
        <fgColor theme="5" tint="0.79998168889431442"/>
        <bgColor indexed="65"/>
      </patternFill>
    </fill>
    <fill>
      <patternFill patternType="solid">
        <fgColor theme="6"/>
      </patternFill>
    </fill>
    <fill>
      <patternFill patternType="solid">
        <fgColor theme="6" tint="0.79998168889431442"/>
        <bgColor indexed="65"/>
      </patternFill>
    </fill>
    <fill>
      <patternFill patternType="solid">
        <fgColor theme="7"/>
      </patternFill>
    </fill>
    <fill>
      <patternFill patternType="solid">
        <fgColor theme="7" tint="0.79998168889431442"/>
        <bgColor indexed="65"/>
      </patternFill>
    </fill>
    <fill>
      <patternFill patternType="solid">
        <fgColor rgb="FF000080"/>
        <bgColor indexed="64"/>
      </patternFill>
    </fill>
    <fill>
      <patternFill patternType="solid">
        <fgColor rgb="FFFFFFFF"/>
        <bgColor indexed="64"/>
      </patternFill>
    </fill>
    <fill>
      <patternFill patternType="solid">
        <fgColor rgb="FFFFFF00"/>
        <bgColor indexed="64"/>
      </patternFill>
    </fill>
    <fill>
      <patternFill patternType="solid">
        <fgColor rgb="FFFFCC99"/>
      </patternFill>
    </fill>
  </fills>
  <borders count="27">
    <border>
      <left/>
      <right/>
      <top/>
      <bottom/>
      <diagonal/>
    </border>
    <border>
      <left style="thin">
        <color rgb="FF7F7F7F"/>
      </left>
      <right style="thin">
        <color rgb="FF7F7F7F"/>
      </right>
      <top style="thin">
        <color rgb="FF7F7F7F"/>
      </top>
      <bottom style="thin">
        <color rgb="FF7F7F7F"/>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style="thin">
        <color auto="1"/>
      </top>
      <bottom/>
      <diagonal/>
    </border>
    <border>
      <left/>
      <right/>
      <top style="thin">
        <color auto="1"/>
      </top>
      <bottom/>
      <diagonal/>
    </border>
    <border>
      <left/>
      <right style="medium">
        <color auto="1"/>
      </right>
      <top style="thin">
        <color auto="1"/>
      </top>
      <bottom/>
      <diagonal/>
    </border>
    <border>
      <left/>
      <right/>
      <top style="thin">
        <color auto="1"/>
      </top>
      <bottom style="medium">
        <color auto="1"/>
      </bottom>
      <diagonal/>
    </border>
    <border>
      <left/>
      <right style="thin">
        <color auto="1"/>
      </right>
      <top/>
      <bottom/>
      <diagonal/>
    </border>
    <border>
      <left/>
      <right style="thin">
        <color auto="1"/>
      </right>
      <top style="thin">
        <color auto="1"/>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style="thin">
        <color rgb="FFFFFFFF"/>
      </top>
      <bottom style="thin">
        <color rgb="FFFFFFFF"/>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medium">
        <color auto="1"/>
      </top>
      <bottom/>
      <diagonal/>
    </border>
    <border>
      <left/>
      <right style="medium">
        <color rgb="FF000000"/>
      </right>
      <top style="medium">
        <color auto="1"/>
      </top>
      <bottom/>
      <diagonal/>
    </border>
    <border>
      <left/>
      <right style="medium">
        <color rgb="FF000000"/>
      </right>
      <top/>
      <bottom style="medium">
        <color auto="1"/>
      </bottom>
      <diagonal/>
    </border>
    <border>
      <left/>
      <right style="medium">
        <color auto="1"/>
      </right>
      <top/>
      <bottom style="thin">
        <color auto="1"/>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s>
  <cellStyleXfs count="42">
    <xf numFmtId="0" fontId="0" fillId="0" borderId="0"/>
    <xf numFmtId="0" fontId="2" fillId="0" borderId="0" applyNumberFormat="0" applyFill="0" applyBorder="0" applyAlignment="0" applyProtection="0"/>
    <xf numFmtId="0" fontId="3" fillId="2" borderId="0" applyNumberFormat="0" applyBorder="0" applyAlignment="0" applyProtection="0"/>
    <xf numFmtId="0" fontId="4" fillId="3" borderId="0" applyNumberFormat="0" applyBorder="0" applyAlignment="0" applyProtection="0"/>
    <xf numFmtId="0" fontId="5" fillId="4" borderId="0" applyNumberFormat="0" applyBorder="0" applyAlignment="0" applyProtection="0"/>
    <xf numFmtId="0" fontId="6" fillId="5" borderId="1" applyNumberFormat="0" applyAlignment="0" applyProtection="0"/>
    <xf numFmtId="0" fontId="7" fillId="6" borderId="0" applyNumberFormat="0" applyBorder="0" applyAlignment="0" applyProtection="0"/>
    <xf numFmtId="0" fontId="1" fillId="7" borderId="0" applyNumberFormat="0" applyBorder="0" applyAlignment="0" applyProtection="0"/>
    <xf numFmtId="0" fontId="7" fillId="8" borderId="0" applyNumberFormat="0" applyBorder="0" applyAlignment="0" applyProtection="0"/>
    <xf numFmtId="0" fontId="1" fillId="9" borderId="0" applyNumberFormat="0" applyBorder="0" applyAlignment="0" applyProtection="0"/>
    <xf numFmtId="0" fontId="7" fillId="10" borderId="0" applyNumberFormat="0" applyBorder="0" applyAlignment="0" applyProtection="0"/>
    <xf numFmtId="0" fontId="1" fillId="11" borderId="0" applyNumberFormat="0" applyBorder="0" applyAlignment="0" applyProtection="0"/>
    <xf numFmtId="0" fontId="7" fillId="12" borderId="0" applyNumberFormat="0" applyBorder="0" applyAlignment="0" applyProtection="0"/>
    <xf numFmtId="0" fontId="1" fillId="13" borderId="0" applyNumberFormat="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6" fillId="0" borderId="25" applyNumberFormat="0" applyFill="0" applyAlignment="0" applyProtection="0"/>
    <xf numFmtId="0" fontId="17" fillId="17" borderId="1" applyNumberFormat="0" applyAlignment="0" applyProtection="0"/>
    <xf numFmtId="0" fontId="18" fillId="5" borderId="26" applyNumberFormat="0" applyAlignment="0" applyProtection="0"/>
    <xf numFmtId="0" fontId="11" fillId="0" borderId="0" applyNumberFormat="0" applyFill="0" applyBorder="0" applyAlignment="0" applyProtection="0"/>
    <xf numFmtId="0" fontId="11" fillId="0" borderId="0" applyNumberFormat="0" applyFill="0" applyBorder="0" applyAlignment="0" applyProtection="0"/>
  </cellStyleXfs>
  <cellXfs count="117">
    <xf numFmtId="0" fontId="0" fillId="0" borderId="0" xfId="0"/>
    <xf numFmtId="0" fontId="0" fillId="0" borderId="5" xfId="0" applyBorder="1"/>
    <xf numFmtId="0" fontId="0" fillId="0" borderId="0" xfId="0" applyBorder="1"/>
    <xf numFmtId="0" fontId="0" fillId="0" borderId="6" xfId="0" applyBorder="1"/>
    <xf numFmtId="0" fontId="1" fillId="7" borderId="5" xfId="7" applyBorder="1"/>
    <xf numFmtId="0" fontId="1" fillId="7" borderId="0" xfId="7" applyBorder="1"/>
    <xf numFmtId="0" fontId="1" fillId="7" borderId="6" xfId="7" applyBorder="1"/>
    <xf numFmtId="0" fontId="1" fillId="9" borderId="5" xfId="9" applyBorder="1"/>
    <xf numFmtId="0" fontId="1" fillId="9" borderId="0" xfId="9" applyBorder="1"/>
    <xf numFmtId="0" fontId="1" fillId="9" borderId="6" xfId="9" applyBorder="1"/>
    <xf numFmtId="0" fontId="0" fillId="0" borderId="5" xfId="0" applyBorder="1" applyAlignment="1"/>
    <xf numFmtId="0" fontId="0" fillId="0" borderId="0" xfId="0" applyBorder="1" applyAlignment="1"/>
    <xf numFmtId="0" fontId="0" fillId="0" borderId="6" xfId="0" applyBorder="1" applyAlignment="1"/>
    <xf numFmtId="0" fontId="1" fillId="13" borderId="5" xfId="13" applyBorder="1"/>
    <xf numFmtId="0" fontId="1" fillId="13" borderId="0" xfId="13" applyBorder="1"/>
    <xf numFmtId="0" fontId="1" fillId="13" borderId="6" xfId="13" applyBorder="1"/>
    <xf numFmtId="0" fontId="1" fillId="11" borderId="5" xfId="11" applyBorder="1"/>
    <xf numFmtId="0" fontId="1" fillId="11" borderId="0" xfId="11" applyBorder="1"/>
    <xf numFmtId="0" fontId="1" fillId="11" borderId="6" xfId="11" applyBorder="1"/>
    <xf numFmtId="0" fontId="0" fillId="0" borderId="0" xfId="0" applyBorder="1" applyAlignment="1">
      <alignment horizontal="right"/>
    </xf>
    <xf numFmtId="0" fontId="0" fillId="0" borderId="5" xfId="0" applyBorder="1" applyAlignment="1">
      <alignment horizontal="right"/>
    </xf>
    <xf numFmtId="0" fontId="0" fillId="0" borderId="5" xfId="0" applyBorder="1"/>
    <xf numFmtId="0" fontId="0" fillId="11" borderId="5" xfId="11" applyFont="1" applyBorder="1" applyAlignment="1">
      <alignment horizontal="left"/>
    </xf>
    <xf numFmtId="0" fontId="0" fillId="0" borderId="5" xfId="0" applyBorder="1"/>
    <xf numFmtId="0" fontId="0" fillId="0" borderId="0" xfId="0" applyBorder="1"/>
    <xf numFmtId="0" fontId="0" fillId="0" borderId="6" xfId="0" applyBorder="1"/>
    <xf numFmtId="0" fontId="13" fillId="15" borderId="0" xfId="0" applyFont="1" applyFill="1" applyAlignment="1">
      <alignment horizontal="left" wrapText="1"/>
    </xf>
    <xf numFmtId="0" fontId="13" fillId="15" borderId="0" xfId="0" applyFont="1" applyFill="1" applyAlignment="1">
      <alignment horizontal="center" wrapText="1"/>
    </xf>
    <xf numFmtId="0" fontId="13" fillId="15" borderId="14" xfId="0" applyFont="1" applyFill="1" applyBorder="1" applyAlignment="1">
      <alignment horizontal="center" wrapText="1"/>
    </xf>
    <xf numFmtId="0" fontId="14" fillId="15" borderId="15" xfId="0" applyFont="1" applyFill="1" applyBorder="1" applyAlignment="1">
      <alignment horizontal="right" wrapText="1"/>
    </xf>
    <xf numFmtId="0" fontId="10" fillId="0" borderId="16" xfId="36" applyBorder="1" applyAlignment="1">
      <alignment vertical="top" wrapText="1"/>
    </xf>
    <xf numFmtId="0" fontId="10" fillId="0" borderId="17" xfId="36" applyBorder="1" applyAlignment="1">
      <alignment vertical="top" wrapText="1"/>
    </xf>
    <xf numFmtId="0" fontId="10" fillId="0" borderId="18" xfId="36" applyBorder="1" applyAlignment="1">
      <alignment vertical="top" wrapText="1"/>
    </xf>
    <xf numFmtId="0" fontId="13" fillId="0" borderId="20" xfId="0" applyFont="1" applyBorder="1" applyAlignment="1">
      <alignment horizontal="right" vertical="top" wrapText="1"/>
    </xf>
    <xf numFmtId="3" fontId="13" fillId="0" borderId="20" xfId="0" applyNumberFormat="1" applyFont="1" applyBorder="1" applyAlignment="1">
      <alignment horizontal="right" vertical="top" wrapText="1"/>
    </xf>
    <xf numFmtId="10" fontId="13" fillId="0" borderId="20" xfId="0" applyNumberFormat="1" applyFont="1" applyBorder="1" applyAlignment="1">
      <alignment horizontal="right" vertical="top" wrapText="1"/>
    </xf>
    <xf numFmtId="0" fontId="13" fillId="15" borderId="0" xfId="0" applyFont="1" applyFill="1" applyAlignment="1">
      <alignment wrapText="1"/>
    </xf>
    <xf numFmtId="0" fontId="13" fillId="15" borderId="0" xfId="0" applyFont="1" applyFill="1"/>
    <xf numFmtId="0" fontId="10" fillId="15" borderId="21" xfId="36" applyFill="1" applyBorder="1" applyAlignment="1">
      <alignment horizontal="center" wrapText="1"/>
    </xf>
    <xf numFmtId="0" fontId="15" fillId="14" borderId="7" xfId="0" applyFont="1" applyFill="1" applyBorder="1" applyAlignment="1">
      <alignment vertical="top" wrapText="1"/>
    </xf>
    <xf numFmtId="0" fontId="13" fillId="0" borderId="6" xfId="0" applyFont="1" applyBorder="1" applyAlignment="1">
      <alignment horizontal="center"/>
    </xf>
    <xf numFmtId="0" fontId="13" fillId="15" borderId="6" xfId="0" applyFont="1" applyFill="1" applyBorder="1" applyAlignment="1">
      <alignment horizontal="center"/>
    </xf>
    <xf numFmtId="0" fontId="13" fillId="16" borderId="19" xfId="0" applyFont="1" applyFill="1" applyBorder="1" applyAlignment="1">
      <alignment horizontal="right" vertical="top" wrapText="1"/>
    </xf>
    <xf numFmtId="0" fontId="0" fillId="11" borderId="5" xfId="11" applyFont="1" applyBorder="1"/>
    <xf numFmtId="0" fontId="1" fillId="11" borderId="0" xfId="11"/>
    <xf numFmtId="0" fontId="0" fillId="0" borderId="0" xfId="0" applyFill="1" applyBorder="1" applyAlignment="1">
      <alignment horizontal="right"/>
    </xf>
    <xf numFmtId="0" fontId="0" fillId="0" borderId="0" xfId="0" applyAlignment="1"/>
    <xf numFmtId="0" fontId="0" fillId="0" borderId="24" xfId="0" applyBorder="1" applyAlignment="1"/>
    <xf numFmtId="0" fontId="0" fillId="0" borderId="5" xfId="0" applyBorder="1" applyAlignment="1">
      <alignment horizontal="left" vertical="top" wrapText="1"/>
    </xf>
    <xf numFmtId="0" fontId="0" fillId="0" borderId="0" xfId="0" applyBorder="1" applyAlignment="1">
      <alignment horizontal="left" vertical="top" wrapText="1"/>
    </xf>
    <xf numFmtId="0" fontId="0" fillId="0" borderId="6" xfId="0" applyBorder="1" applyAlignment="1">
      <alignment horizontal="left" vertical="top" wrapText="1"/>
    </xf>
    <xf numFmtId="0" fontId="3" fillId="2" borderId="10" xfId="2" applyBorder="1" applyAlignment="1">
      <alignment horizontal="center" wrapText="1"/>
    </xf>
    <xf numFmtId="0" fontId="3" fillId="2" borderId="11" xfId="2" applyBorder="1" applyAlignment="1">
      <alignment horizontal="center" wrapText="1"/>
    </xf>
    <xf numFmtId="0" fontId="3" fillId="2" borderId="12" xfId="2" applyBorder="1" applyAlignment="1">
      <alignment horizontal="center" wrapText="1"/>
    </xf>
    <xf numFmtId="0" fontId="3" fillId="2" borderId="7" xfId="2" applyBorder="1" applyAlignment="1">
      <alignment horizontal="center" wrapText="1"/>
    </xf>
    <xf numFmtId="0" fontId="3" fillId="2" borderId="8" xfId="2" applyBorder="1" applyAlignment="1">
      <alignment horizontal="center" wrapText="1"/>
    </xf>
    <xf numFmtId="0" fontId="3" fillId="2" borderId="9" xfId="2" applyBorder="1" applyAlignment="1">
      <alignment horizontal="center" wrapText="1"/>
    </xf>
    <xf numFmtId="0" fontId="5" fillId="4" borderId="10" xfId="4" applyBorder="1" applyAlignment="1">
      <alignment horizontal="center" vertical="top"/>
    </xf>
    <xf numFmtId="0" fontId="5" fillId="4" borderId="11" xfId="4" applyBorder="1" applyAlignment="1">
      <alignment horizontal="center" vertical="top"/>
    </xf>
    <xf numFmtId="0" fontId="5" fillId="4" borderId="12" xfId="4" applyBorder="1" applyAlignment="1">
      <alignment horizontal="center" vertical="top"/>
    </xf>
    <xf numFmtId="0" fontId="5" fillId="4" borderId="7" xfId="4" applyBorder="1" applyAlignment="1">
      <alignment horizontal="center" vertical="top"/>
    </xf>
    <xf numFmtId="0" fontId="5" fillId="4" borderId="8" xfId="4" applyBorder="1" applyAlignment="1">
      <alignment horizontal="center" vertical="top"/>
    </xf>
    <xf numFmtId="0" fontId="5" fillId="4" borderId="9" xfId="4" applyBorder="1" applyAlignment="1">
      <alignment horizontal="center" vertical="top"/>
    </xf>
    <xf numFmtId="0" fontId="3" fillId="2" borderId="10" xfId="2" applyBorder="1" applyAlignment="1">
      <alignment horizontal="center" vertical="top"/>
    </xf>
    <xf numFmtId="0" fontId="3" fillId="2" borderId="11" xfId="2" applyBorder="1" applyAlignment="1">
      <alignment horizontal="center" vertical="top"/>
    </xf>
    <xf numFmtId="0" fontId="3" fillId="2" borderId="12" xfId="2" applyBorder="1" applyAlignment="1">
      <alignment horizontal="center" vertical="top"/>
    </xf>
    <xf numFmtId="0" fontId="3" fillId="2" borderId="7" xfId="2" applyBorder="1" applyAlignment="1">
      <alignment horizontal="center" vertical="top"/>
    </xf>
    <xf numFmtId="0" fontId="3" fillId="2" borderId="8" xfId="2" applyBorder="1" applyAlignment="1">
      <alignment horizontal="center" vertical="top"/>
    </xf>
    <xf numFmtId="0" fontId="3" fillId="2" borderId="9" xfId="2" applyBorder="1" applyAlignment="1">
      <alignment horizontal="center" vertical="top"/>
    </xf>
    <xf numFmtId="0" fontId="4" fillId="3" borderId="10" xfId="3" applyBorder="1" applyAlignment="1">
      <alignment horizontal="center" vertical="top" wrapText="1"/>
    </xf>
    <xf numFmtId="0" fontId="4" fillId="3" borderId="11" xfId="3" applyBorder="1" applyAlignment="1">
      <alignment horizontal="center" vertical="top" wrapText="1"/>
    </xf>
    <xf numFmtId="0" fontId="4" fillId="3" borderId="12" xfId="3" applyBorder="1" applyAlignment="1">
      <alignment horizontal="center" vertical="top" wrapText="1"/>
    </xf>
    <xf numFmtId="0" fontId="4" fillId="3" borderId="7" xfId="3" applyBorder="1" applyAlignment="1">
      <alignment horizontal="center" vertical="top" wrapText="1"/>
    </xf>
    <xf numFmtId="0" fontId="4" fillId="3" borderId="8" xfId="3" applyBorder="1" applyAlignment="1">
      <alignment horizontal="center" vertical="top" wrapText="1"/>
    </xf>
    <xf numFmtId="0" fontId="4" fillId="3" borderId="9" xfId="3" applyBorder="1" applyAlignment="1">
      <alignment horizontal="center" vertical="top" wrapText="1"/>
    </xf>
    <xf numFmtId="0" fontId="0" fillId="0" borderId="5" xfId="0" applyBorder="1"/>
    <xf numFmtId="0" fontId="0" fillId="0" borderId="0" xfId="0" applyBorder="1"/>
    <xf numFmtId="0" fontId="0" fillId="0" borderId="6" xfId="0" applyBorder="1"/>
    <xf numFmtId="0" fontId="0" fillId="0" borderId="5" xfId="0" applyBorder="1" applyAlignment="1">
      <alignment vertical="top" wrapText="1"/>
    </xf>
    <xf numFmtId="0" fontId="0" fillId="0" borderId="0" xfId="0" applyAlignment="1">
      <alignment vertical="top" wrapText="1"/>
    </xf>
    <xf numFmtId="0" fontId="0" fillId="0" borderId="6" xfId="0" applyBorder="1" applyAlignment="1">
      <alignment vertical="top" wrapText="1"/>
    </xf>
    <xf numFmtId="0" fontId="2" fillId="0" borderId="0" xfId="1" applyAlignment="1">
      <alignment horizontal="center"/>
    </xf>
    <xf numFmtId="0" fontId="7" fillId="6" borderId="2" xfId="6" applyBorder="1" applyAlignment="1">
      <alignment horizontal="center"/>
    </xf>
    <xf numFmtId="0" fontId="7" fillId="6" borderId="3" xfId="6" applyBorder="1" applyAlignment="1">
      <alignment horizontal="center"/>
    </xf>
    <xf numFmtId="0" fontId="7" fillId="6" borderId="4" xfId="6" applyBorder="1" applyAlignment="1">
      <alignment horizontal="center"/>
    </xf>
    <xf numFmtId="0" fontId="7" fillId="8" borderId="2" xfId="8" applyBorder="1" applyAlignment="1">
      <alignment horizontal="center"/>
    </xf>
    <xf numFmtId="0" fontId="7" fillId="8" borderId="3" xfId="8" applyBorder="1" applyAlignment="1">
      <alignment horizontal="center"/>
    </xf>
    <xf numFmtId="0" fontId="7" fillId="8" borderId="4" xfId="8" applyBorder="1" applyAlignment="1">
      <alignment horizontal="center"/>
    </xf>
    <xf numFmtId="0" fontId="7" fillId="12" borderId="2" xfId="12" applyBorder="1" applyAlignment="1">
      <alignment horizontal="center"/>
    </xf>
    <xf numFmtId="0" fontId="7" fillId="12" borderId="3" xfId="12" applyBorder="1" applyAlignment="1">
      <alignment horizontal="center"/>
    </xf>
    <xf numFmtId="0" fontId="7" fillId="12" borderId="4" xfId="12" applyBorder="1" applyAlignment="1">
      <alignment horizontal="center"/>
    </xf>
    <xf numFmtId="0" fontId="7" fillId="10" borderId="2" xfId="10" applyBorder="1" applyAlignment="1">
      <alignment horizontal="center"/>
    </xf>
    <xf numFmtId="0" fontId="7" fillId="10" borderId="3" xfId="10" applyBorder="1" applyAlignment="1">
      <alignment horizontal="center"/>
    </xf>
    <xf numFmtId="0" fontId="7" fillId="10" borderId="4" xfId="10" applyBorder="1" applyAlignment="1">
      <alignment horizontal="center"/>
    </xf>
    <xf numFmtId="0" fontId="0" fillId="0" borderId="0" xfId="0" applyAlignment="1">
      <alignment horizontal="left" vertical="center" wrapText="1"/>
    </xf>
    <xf numFmtId="0" fontId="10" fillId="15" borderId="0" xfId="36" applyFill="1" applyAlignment="1">
      <alignment wrapText="1"/>
    </xf>
    <xf numFmtId="0" fontId="12" fillId="14" borderId="13" xfId="0" applyFont="1" applyFill="1" applyBorder="1" applyAlignment="1">
      <alignment wrapText="1"/>
    </xf>
    <xf numFmtId="0" fontId="10" fillId="0" borderId="3" xfId="36" applyBorder="1" applyAlignment="1">
      <alignment wrapText="1"/>
    </xf>
    <xf numFmtId="0" fontId="10" fillId="15" borderId="2" xfId="36" applyFill="1" applyBorder="1" applyAlignment="1">
      <alignment horizontal="center" wrapText="1"/>
    </xf>
    <xf numFmtId="0" fontId="10" fillId="15" borderId="3" xfId="36" applyFill="1" applyBorder="1" applyAlignment="1">
      <alignment horizontal="center" wrapText="1"/>
    </xf>
    <xf numFmtId="0" fontId="10" fillId="15" borderId="22" xfId="36" applyFill="1" applyBorder="1" applyAlignment="1">
      <alignment horizontal="center" wrapText="1"/>
    </xf>
    <xf numFmtId="0" fontId="15" fillId="14" borderId="7" xfId="0" applyFont="1" applyFill="1" applyBorder="1" applyAlignment="1">
      <alignment vertical="top" wrapText="1"/>
    </xf>
    <xf numFmtId="0" fontId="15" fillId="14" borderId="8" xfId="0" applyFont="1" applyFill="1" applyBorder="1" applyAlignment="1">
      <alignment vertical="top" wrapText="1"/>
    </xf>
    <xf numFmtId="0" fontId="15" fillId="14" borderId="23" xfId="0" applyFont="1" applyFill="1" applyBorder="1" applyAlignment="1">
      <alignment vertical="top" wrapText="1"/>
    </xf>
    <xf numFmtId="0" fontId="16" fillId="0" borderId="25" xfId="37"/>
    <xf numFmtId="0" fontId="16" fillId="0" borderId="25" xfId="37" applyAlignment="1">
      <alignment horizontal="right"/>
    </xf>
    <xf numFmtId="0" fontId="0" fillId="0" borderId="0" xfId="0" applyAlignment="1">
      <alignment horizontal="center"/>
    </xf>
    <xf numFmtId="0" fontId="0" fillId="0" borderId="0" xfId="0" applyAlignment="1">
      <alignment horizontal="right"/>
    </xf>
    <xf numFmtId="0" fontId="17" fillId="17" borderId="1" xfId="38"/>
    <xf numFmtId="10" fontId="17" fillId="17" borderId="1" xfId="38" applyNumberFormat="1"/>
    <xf numFmtId="2" fontId="18" fillId="5" borderId="26" xfId="39" applyNumberFormat="1"/>
    <xf numFmtId="10" fontId="18" fillId="5" borderId="26" xfId="39" applyNumberFormat="1"/>
    <xf numFmtId="0" fontId="1" fillId="11" borderId="6" xfId="11" applyBorder="1" applyAlignment="1">
      <alignment horizontal="right"/>
    </xf>
    <xf numFmtId="0" fontId="0" fillId="0" borderId="6" xfId="0" applyBorder="1" applyAlignment="1">
      <alignment horizontal="right"/>
    </xf>
    <xf numFmtId="0" fontId="6" fillId="5" borderId="1" xfId="5"/>
    <xf numFmtId="10" fontId="6" fillId="5" borderId="1" xfId="5" applyNumberFormat="1"/>
    <xf numFmtId="2" fontId="6" fillId="5" borderId="1" xfId="5" applyNumberFormat="1"/>
  </cellXfs>
  <cellStyles count="42">
    <cellStyle name="20% - Accent1" xfId="7" builtinId="30"/>
    <cellStyle name="20% - Accent2" xfId="9" builtinId="34"/>
    <cellStyle name="20% - Accent3" xfId="11" builtinId="38"/>
    <cellStyle name="20% - Accent4" xfId="13" builtinId="42"/>
    <cellStyle name="Accent1" xfId="6" builtinId="29"/>
    <cellStyle name="Accent2" xfId="8" builtinId="33"/>
    <cellStyle name="Accent3" xfId="10" builtinId="37"/>
    <cellStyle name="Accent4" xfId="12" builtinId="41"/>
    <cellStyle name="Bad" xfId="3" builtinId="27"/>
    <cellStyle name="Calculation" xfId="5" builtinId="22"/>
    <cellStyle name="Followed Hyperlink" xfId="15" builtinId="9" hidden="1"/>
    <cellStyle name="Followed Hyperlink" xfId="17" builtinId="9" hidden="1"/>
    <cellStyle name="Followed Hyperlink" xfId="19" builtinId="9" hidden="1"/>
    <cellStyle name="Followed Hyperlink" xfId="21" builtinId="9" hidden="1"/>
    <cellStyle name="Followed Hyperlink" xfId="23" builtinId="9" hidden="1"/>
    <cellStyle name="Followed Hyperlink" xfId="25" builtinId="9" hidden="1"/>
    <cellStyle name="Followed Hyperlink" xfId="27" builtinId="9" hidden="1"/>
    <cellStyle name="Followed Hyperlink" xfId="29" builtinId="9" hidden="1"/>
    <cellStyle name="Followed Hyperlink" xfId="31" builtinId="9" hidden="1"/>
    <cellStyle name="Followed Hyperlink" xfId="33" builtinId="9" hidden="1"/>
    <cellStyle name="Followed Hyperlink" xfId="35" builtinId="9" hidden="1"/>
    <cellStyle name="Followed Hyperlink" xfId="40" builtinId="9" hidden="1"/>
    <cellStyle name="Followed Hyperlink" xfId="41" builtinId="9" hidden="1"/>
    <cellStyle name="Good" xfId="2" builtinId="26"/>
    <cellStyle name="Heading 1" xfId="37" builtinId="16"/>
    <cellStyle name="Hyperlink" xfId="14" builtinId="8" hidden="1"/>
    <cellStyle name="Hyperlink" xfId="16" builtinId="8" hidden="1"/>
    <cellStyle name="Hyperlink" xfId="18" builtinId="8" hidden="1"/>
    <cellStyle name="Hyperlink" xfId="20" builtinId="8" hidden="1"/>
    <cellStyle name="Hyperlink" xfId="22" builtinId="8" hidden="1"/>
    <cellStyle name="Hyperlink" xfId="24" builtinId="8" hidden="1"/>
    <cellStyle name="Hyperlink" xfId="26" builtinId="8" hidden="1"/>
    <cellStyle name="Hyperlink" xfId="28" builtinId="8" hidden="1"/>
    <cellStyle name="Hyperlink" xfId="30" builtinId="8" hidden="1"/>
    <cellStyle name="Hyperlink" xfId="32" builtinId="8" hidden="1"/>
    <cellStyle name="Hyperlink" xfId="34" builtinId="8" hidden="1"/>
    <cellStyle name="Hyperlink" xfId="36" builtinId="8"/>
    <cellStyle name="Input" xfId="38" builtinId="20"/>
    <cellStyle name="Neutral" xfId="4" builtinId="28"/>
    <cellStyle name="Normal" xfId="0" builtinId="0"/>
    <cellStyle name="Output" xfId="39" builtinId="21"/>
    <cellStyle name="Title" xfId="1" builtinId="15"/>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connections" Target="connections.xml"/><Relationship Id="rId6" Type="http://schemas.openxmlformats.org/officeDocument/2006/relationships/styles" Target="styles.xml"/><Relationship Id="rId7" Type="http://schemas.openxmlformats.org/officeDocument/2006/relationships/sharedStrings" Target="sharedStrings.xml"/><Relationship Id="rId8"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queryTables/queryTable1.xml><?xml version="1.0" encoding="utf-8"?>
<queryTable xmlns="http://schemas.openxmlformats.org/spreadsheetml/2006/main" name="MSN MoneyCentral Stock Quotes" headers="0" connectionId="1" autoFormatId="0" applyNumberFormats="0" applyBorderFormats="0" applyFontFormats="0" applyPatternFormats="0" applyAlignmentFormats="0" applyWidthHeightFormats="1"/>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hyperlink" Target="http://investing.money.msn.com/investments/charts/?symbol=AAPL" TargetMode="External"/><Relationship Id="rId4" Type="http://schemas.openxmlformats.org/officeDocument/2006/relationships/hyperlink" Target="http://money.msn.com/business-news/news.aspx?symbol=AAPL" TargetMode="External"/><Relationship Id="rId5" Type="http://schemas.openxmlformats.org/officeDocument/2006/relationships/hyperlink" Target="http://investing.money.msn.com/investments/find-symbol" TargetMode="External"/><Relationship Id="rId6" Type="http://schemas.openxmlformats.org/officeDocument/2006/relationships/hyperlink" Target="http://money.msn.com/" TargetMode="External"/><Relationship Id="rId7" Type="http://schemas.openxmlformats.org/officeDocument/2006/relationships/hyperlink" Target="http://office.microsoft.com/" TargetMode="External"/><Relationship Id="rId8" Type="http://schemas.openxmlformats.org/officeDocument/2006/relationships/hyperlink" Target="http://g.msn.com/0TO_/enus" TargetMode="External"/><Relationship Id="rId9" Type="http://schemas.openxmlformats.org/officeDocument/2006/relationships/queryTable" Target="../queryTables/queryTable1.xml"/><Relationship Id="rId1" Type="http://schemas.openxmlformats.org/officeDocument/2006/relationships/hyperlink" Target="http://money.msn.com/" TargetMode="External"/><Relationship Id="rId2" Type="http://schemas.openxmlformats.org/officeDocument/2006/relationships/hyperlink" Target="http://investing.money.msn.com/investments/stock-price?symbol=AAP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enableFormatConditionsCalculation="0">
    <pageSetUpPr fitToPage="1"/>
  </sheetPr>
  <dimension ref="A1:P37"/>
  <sheetViews>
    <sheetView tabSelected="1" zoomScale="150" zoomScaleNormal="150" zoomScalePageLayoutView="150" workbookViewId="0">
      <selection sqref="A1:P1"/>
    </sheetView>
  </sheetViews>
  <sheetFormatPr baseColWidth="10" defaultColWidth="11" defaultRowHeight="15" x14ac:dyDescent="0"/>
  <cols>
    <col min="1" max="1" width="11.83203125" customWidth="1"/>
    <col min="2" max="3" width="8.33203125" customWidth="1"/>
    <col min="4" max="4" width="6.5" customWidth="1"/>
    <col min="5" max="5" width="14" customWidth="1"/>
    <col min="6" max="6" width="13.33203125" customWidth="1"/>
    <col min="7" max="7" width="7.1640625" bestFit="1" customWidth="1"/>
    <col min="8" max="8" width="4.5" customWidth="1"/>
    <col min="10" max="12" width="7.1640625" customWidth="1"/>
    <col min="13" max="13" width="20" customWidth="1"/>
    <col min="15" max="15" width="7.83203125" bestFit="1" customWidth="1"/>
    <col min="16" max="16" width="7" customWidth="1"/>
  </cols>
  <sheetData>
    <row r="1" spans="1:16" ht="23" thickBot="1">
      <c r="A1" s="81" t="s">
        <v>88</v>
      </c>
      <c r="B1" s="81"/>
      <c r="C1" s="81"/>
      <c r="D1" s="81"/>
      <c r="E1" s="81"/>
      <c r="F1" s="81"/>
      <c r="G1" s="81"/>
      <c r="H1" s="81"/>
      <c r="I1" s="81"/>
      <c r="J1" s="81"/>
      <c r="K1" s="81"/>
      <c r="L1" s="81"/>
      <c r="M1" s="81"/>
      <c r="N1" s="81"/>
      <c r="O1" s="81"/>
      <c r="P1" s="81"/>
    </row>
    <row r="2" spans="1:16">
      <c r="A2" s="82" t="s">
        <v>10</v>
      </c>
      <c r="B2" s="83"/>
      <c r="C2" s="83"/>
      <c r="D2" s="84"/>
      <c r="E2" s="85" t="s">
        <v>11</v>
      </c>
      <c r="F2" s="86"/>
      <c r="G2" s="86"/>
      <c r="H2" s="87"/>
      <c r="I2" s="88" t="s">
        <v>12</v>
      </c>
      <c r="J2" s="89"/>
      <c r="K2" s="89"/>
      <c r="L2" s="90"/>
      <c r="M2" s="91" t="s">
        <v>13</v>
      </c>
      <c r="N2" s="92"/>
      <c r="O2" s="92"/>
      <c r="P2" s="93"/>
    </row>
    <row r="3" spans="1:16">
      <c r="A3" s="1"/>
      <c r="B3" s="2" t="s">
        <v>14</v>
      </c>
      <c r="C3" s="2" t="s">
        <v>15</v>
      </c>
      <c r="D3" s="3"/>
      <c r="E3" s="7" t="s">
        <v>16</v>
      </c>
      <c r="F3" s="8"/>
      <c r="G3" s="8"/>
      <c r="H3" s="9"/>
      <c r="I3" s="1"/>
      <c r="J3" s="2" t="s">
        <v>17</v>
      </c>
      <c r="K3" s="2" t="s">
        <v>18</v>
      </c>
      <c r="L3" s="3" t="s">
        <v>19</v>
      </c>
      <c r="M3" s="43" t="s">
        <v>82</v>
      </c>
      <c r="N3" s="17"/>
      <c r="O3" s="17"/>
      <c r="P3" s="112"/>
    </row>
    <row r="4" spans="1:16">
      <c r="A4" s="1" t="s">
        <v>0</v>
      </c>
      <c r="B4" s="2">
        <v>0</v>
      </c>
      <c r="C4" s="2">
        <v>2.5</v>
      </c>
      <c r="D4" s="3"/>
      <c r="E4" s="1" t="s">
        <v>34</v>
      </c>
      <c r="F4" s="2"/>
      <c r="G4" s="2"/>
      <c r="H4" s="3"/>
      <c r="I4" s="1" t="s">
        <v>0</v>
      </c>
      <c r="J4" s="2">
        <v>0.1</v>
      </c>
      <c r="K4" s="2">
        <v>5.82</v>
      </c>
      <c r="L4" s="3"/>
      <c r="M4" s="1"/>
      <c r="N4" s="19" t="s">
        <v>21</v>
      </c>
      <c r="O4" s="115">
        <f>Data!G12</f>
        <v>0.19339999999999999</v>
      </c>
      <c r="P4" s="113"/>
    </row>
    <row r="5" spans="1:16">
      <c r="A5" s="1" t="s">
        <v>1</v>
      </c>
      <c r="B5" s="2">
        <v>0</v>
      </c>
      <c r="C5" s="2">
        <v>2.63</v>
      </c>
      <c r="D5" s="3"/>
      <c r="E5" s="1" t="s">
        <v>35</v>
      </c>
      <c r="F5" s="2"/>
      <c r="G5" s="2"/>
      <c r="H5" s="3"/>
      <c r="I5" s="1" t="s">
        <v>1</v>
      </c>
      <c r="J5" s="2">
        <v>0.36</v>
      </c>
      <c r="K5" s="2">
        <v>6.54</v>
      </c>
      <c r="L5" s="3"/>
      <c r="M5" s="1"/>
      <c r="N5" s="19" t="s">
        <v>22</v>
      </c>
      <c r="O5" s="115">
        <f>Data!H12</f>
        <v>0.30640000000000001</v>
      </c>
      <c r="P5" s="113"/>
    </row>
    <row r="6" spans="1:16">
      <c r="A6" s="1" t="s">
        <v>2</v>
      </c>
      <c r="B6" s="2">
        <v>0</v>
      </c>
      <c r="C6" s="2">
        <v>2.96</v>
      </c>
      <c r="D6" s="3"/>
      <c r="E6" s="78" t="s">
        <v>46</v>
      </c>
      <c r="F6" s="79"/>
      <c r="G6" s="79"/>
      <c r="H6" s="80"/>
      <c r="I6" s="1" t="s">
        <v>2</v>
      </c>
      <c r="J6" s="2">
        <v>1.56</v>
      </c>
      <c r="K6" s="2">
        <v>8.9499999999999993</v>
      </c>
      <c r="L6" s="3"/>
      <c r="M6" s="20" t="s">
        <v>23</v>
      </c>
      <c r="N6" s="2"/>
      <c r="O6" s="108">
        <v>1</v>
      </c>
      <c r="P6" s="113" t="s">
        <v>91</v>
      </c>
    </row>
    <row r="7" spans="1:16">
      <c r="A7" s="1" t="s">
        <v>3</v>
      </c>
      <c r="B7" s="2">
        <v>0</v>
      </c>
      <c r="C7" s="2">
        <v>2.2400000000000002</v>
      </c>
      <c r="D7" s="3"/>
      <c r="E7" s="78"/>
      <c r="F7" s="79"/>
      <c r="G7" s="79"/>
      <c r="H7" s="80"/>
      <c r="I7" s="1" t="s">
        <v>3</v>
      </c>
      <c r="J7" s="2">
        <v>2.27</v>
      </c>
      <c r="K7" s="2">
        <v>11.74</v>
      </c>
      <c r="L7" s="3"/>
      <c r="M7" s="1"/>
      <c r="N7" s="19" t="s">
        <v>24</v>
      </c>
      <c r="O7" s="116">
        <f>1-(Data!F12/Data!D12)</f>
        <v>0.71320754716981138</v>
      </c>
      <c r="P7" s="113" t="s">
        <v>94</v>
      </c>
    </row>
    <row r="8" spans="1:16">
      <c r="A8" s="1" t="s">
        <v>4</v>
      </c>
      <c r="B8" s="2">
        <v>0</v>
      </c>
      <c r="C8" s="2">
        <v>2.36</v>
      </c>
      <c r="D8" s="3"/>
      <c r="E8" s="1"/>
      <c r="F8" s="2"/>
      <c r="G8" s="2"/>
      <c r="H8" s="3"/>
      <c r="I8" s="1" t="s">
        <v>4</v>
      </c>
      <c r="J8" s="2">
        <v>3.93</v>
      </c>
      <c r="K8" s="2">
        <v>16.71</v>
      </c>
      <c r="L8" s="3"/>
      <c r="M8" s="1"/>
      <c r="N8" s="19" t="s">
        <v>25</v>
      </c>
      <c r="O8" s="115">
        <f>Data!I12</f>
        <v>0.1333</v>
      </c>
      <c r="P8" s="113"/>
    </row>
    <row r="9" spans="1:16">
      <c r="A9" s="1" t="s">
        <v>5</v>
      </c>
      <c r="B9" s="2">
        <v>0</v>
      </c>
      <c r="C9" s="2">
        <v>2.46</v>
      </c>
      <c r="D9" s="3"/>
      <c r="E9" s="1"/>
      <c r="F9" s="2"/>
      <c r="G9" s="2"/>
      <c r="H9" s="3"/>
      <c r="I9" s="1" t="s">
        <v>5</v>
      </c>
      <c r="J9" s="2">
        <v>5.36</v>
      </c>
      <c r="K9" s="2">
        <v>25.17</v>
      </c>
      <c r="L9" s="3"/>
      <c r="M9" s="16" t="s">
        <v>81</v>
      </c>
      <c r="N9" s="44"/>
      <c r="O9" s="44"/>
      <c r="P9" s="112"/>
    </row>
    <row r="10" spans="1:16">
      <c r="A10" s="1" t="s">
        <v>6</v>
      </c>
      <c r="B10" s="2">
        <v>0</v>
      </c>
      <c r="C10" s="2">
        <v>2.74</v>
      </c>
      <c r="D10" s="3"/>
      <c r="E10" s="10"/>
      <c r="F10" s="11"/>
      <c r="G10" s="11"/>
      <c r="H10" s="12"/>
      <c r="I10" s="1" t="s">
        <v>6</v>
      </c>
      <c r="J10" s="2">
        <v>9.08</v>
      </c>
      <c r="K10" s="2">
        <v>35.159999999999997</v>
      </c>
      <c r="L10" s="3"/>
      <c r="M10" s="1" t="s">
        <v>79</v>
      </c>
      <c r="N10" s="19" t="s">
        <v>86</v>
      </c>
      <c r="O10" s="115">
        <f>(O4*O7)/(O6-O8-O4*O7)</f>
        <v>0.18927118430802356</v>
      </c>
      <c r="P10" s="113"/>
    </row>
    <row r="11" spans="1:16">
      <c r="A11" s="1" t="s">
        <v>7</v>
      </c>
      <c r="B11" s="2">
        <v>0</v>
      </c>
      <c r="C11" s="2">
        <v>2.0099999999999998</v>
      </c>
      <c r="D11" s="3"/>
      <c r="E11" s="1"/>
      <c r="F11" s="2"/>
      <c r="G11" s="2"/>
      <c r="H11" s="3"/>
      <c r="I11" s="1" t="s">
        <v>7</v>
      </c>
      <c r="J11" s="2">
        <v>15.15</v>
      </c>
      <c r="K11" s="2">
        <v>52.18</v>
      </c>
      <c r="L11" s="3"/>
      <c r="M11" t="s">
        <v>80</v>
      </c>
      <c r="N11" s="19" t="s">
        <v>87</v>
      </c>
      <c r="O11" s="115">
        <f>(O5*O7)/(O6-O8-O5*O7)</f>
        <v>0.33714258767310629</v>
      </c>
      <c r="P11" s="113"/>
    </row>
    <row r="12" spans="1:16">
      <c r="A12" s="1" t="s">
        <v>8</v>
      </c>
      <c r="B12" s="2">
        <v>0</v>
      </c>
      <c r="C12" s="2">
        <v>1.61</v>
      </c>
      <c r="D12" s="3"/>
      <c r="E12" s="1"/>
      <c r="F12" s="2"/>
      <c r="G12" s="2"/>
      <c r="H12" s="3"/>
      <c r="I12" s="1" t="s">
        <v>8</v>
      </c>
      <c r="J12" s="2">
        <v>27.68</v>
      </c>
      <c r="K12" s="2">
        <v>82.45</v>
      </c>
      <c r="L12" s="3"/>
      <c r="M12" t="s">
        <v>20</v>
      </c>
      <c r="N12" s="45" t="s">
        <v>85</v>
      </c>
      <c r="O12" s="115">
        <f>LOGEST(K4:K14)-1</f>
        <v>0.41306145018784557</v>
      </c>
      <c r="P12" s="113"/>
    </row>
    <row r="13" spans="1:16">
      <c r="A13" s="1" t="s">
        <v>9</v>
      </c>
      <c r="B13" s="2">
        <v>0</v>
      </c>
      <c r="C13" s="2">
        <v>1.5</v>
      </c>
      <c r="D13" s="3"/>
      <c r="E13" s="1"/>
      <c r="F13" s="2"/>
      <c r="G13" s="2"/>
      <c r="H13" s="3"/>
      <c r="I13" s="1" t="s">
        <v>9</v>
      </c>
      <c r="J13" s="2">
        <v>44.15</v>
      </c>
      <c r="K13" s="2">
        <v>126.1</v>
      </c>
      <c r="L13" s="3">
        <v>2.65</v>
      </c>
      <c r="M13" t="s">
        <v>83</v>
      </c>
      <c r="N13" s="45" t="s">
        <v>84</v>
      </c>
      <c r="O13" s="115">
        <f>AVERAGE(O10:O12)</f>
        <v>0.31315840738965844</v>
      </c>
      <c r="P13" s="113"/>
    </row>
    <row r="14" spans="1:16">
      <c r="A14" s="21" t="s">
        <v>51</v>
      </c>
      <c r="B14" s="2">
        <v>0.13730000000000001</v>
      </c>
      <c r="C14" s="2">
        <v>1.6786000000000001</v>
      </c>
      <c r="D14" s="3"/>
      <c r="E14" s="1"/>
      <c r="F14" s="2"/>
      <c r="G14" s="2"/>
      <c r="H14" s="3"/>
      <c r="I14" s="21" t="s">
        <v>51</v>
      </c>
      <c r="J14" s="2">
        <v>39.75</v>
      </c>
      <c r="K14" s="2">
        <v>137.4</v>
      </c>
      <c r="L14" s="3">
        <v>11.4</v>
      </c>
      <c r="M14" s="22" t="s">
        <v>26</v>
      </c>
      <c r="N14" s="17"/>
      <c r="O14" s="17"/>
      <c r="P14" s="112"/>
    </row>
    <row r="15" spans="1:16">
      <c r="A15" s="4" t="s">
        <v>16</v>
      </c>
      <c r="B15" s="5"/>
      <c r="C15" s="5"/>
      <c r="D15" s="6"/>
      <c r="E15" s="1"/>
      <c r="F15" s="2"/>
      <c r="G15" s="2"/>
      <c r="H15" s="3"/>
      <c r="I15" s="13" t="s">
        <v>16</v>
      </c>
      <c r="J15" s="14"/>
      <c r="K15" s="14"/>
      <c r="L15" s="15"/>
      <c r="M15" s="1" t="s">
        <v>38</v>
      </c>
      <c r="N15" s="2" t="s">
        <v>39</v>
      </c>
      <c r="O15" s="109">
        <v>2.7199999999999998E-2</v>
      </c>
      <c r="P15" s="113" t="s">
        <v>96</v>
      </c>
    </row>
    <row r="16" spans="1:16">
      <c r="A16" s="75" t="s">
        <v>27</v>
      </c>
      <c r="B16" s="76"/>
      <c r="C16" s="76"/>
      <c r="D16" s="77"/>
      <c r="E16" s="1"/>
      <c r="F16" s="2"/>
      <c r="G16" s="2"/>
      <c r="H16" s="3"/>
      <c r="I16" s="1" t="s">
        <v>36</v>
      </c>
      <c r="J16" s="2"/>
      <c r="K16" s="2"/>
      <c r="L16" s="3"/>
      <c r="M16" s="1" t="s">
        <v>40</v>
      </c>
      <c r="N16" s="2" t="s">
        <v>41</v>
      </c>
      <c r="O16" s="109">
        <f>O10</f>
        <v>0.18927118430802356</v>
      </c>
      <c r="P16" s="113" t="s">
        <v>97</v>
      </c>
    </row>
    <row r="17" spans="1:16">
      <c r="A17" s="48" t="s">
        <v>33</v>
      </c>
      <c r="B17" s="49"/>
      <c r="C17" s="49"/>
      <c r="D17" s="50"/>
      <c r="E17" s="1"/>
      <c r="F17" s="2"/>
      <c r="G17" s="2"/>
      <c r="H17" s="3"/>
      <c r="I17" s="1" t="s">
        <v>37</v>
      </c>
      <c r="J17" s="2"/>
      <c r="K17" s="2"/>
      <c r="L17" s="3"/>
      <c r="M17" s="1" t="s">
        <v>28</v>
      </c>
      <c r="N17" s="2" t="s">
        <v>42</v>
      </c>
      <c r="O17" s="114">
        <f>StockQuote!D4</f>
        <v>524.94000000000005</v>
      </c>
      <c r="P17" s="113" t="s">
        <v>99</v>
      </c>
    </row>
    <row r="18" spans="1:16">
      <c r="A18" s="48"/>
      <c r="B18" s="49"/>
      <c r="C18" s="49"/>
      <c r="D18" s="50"/>
      <c r="E18" s="1"/>
      <c r="F18" s="2"/>
      <c r="G18" s="2"/>
      <c r="H18" s="3"/>
      <c r="I18" s="1"/>
      <c r="J18" s="2"/>
      <c r="K18" s="2"/>
      <c r="L18" s="3"/>
      <c r="M18" s="1" t="s">
        <v>29</v>
      </c>
      <c r="N18" s="2" t="s">
        <v>114</v>
      </c>
      <c r="O18" s="110">
        <f>PV(O15,10,-C30,-C36)</f>
        <v>693.27710101500611</v>
      </c>
      <c r="P18" s="113" t="s">
        <v>101</v>
      </c>
    </row>
    <row r="19" spans="1:16">
      <c r="A19" s="48"/>
      <c r="B19" s="49"/>
      <c r="C19" s="49"/>
      <c r="D19" s="50"/>
      <c r="E19" s="1"/>
      <c r="F19" s="2"/>
      <c r="G19" s="2"/>
      <c r="H19" s="3"/>
      <c r="I19" s="1"/>
      <c r="J19" s="2"/>
      <c r="K19" s="2"/>
      <c r="L19" s="3"/>
      <c r="M19" s="1" t="s">
        <v>30</v>
      </c>
      <c r="N19" s="2" t="s">
        <v>115</v>
      </c>
      <c r="O19" s="110">
        <f>PV(0.1,10,-C30,-C36)</f>
        <v>369.87375580449924</v>
      </c>
      <c r="P19" s="113" t="s">
        <v>103</v>
      </c>
    </row>
    <row r="20" spans="1:16">
      <c r="A20" s="1"/>
      <c r="B20" s="2"/>
      <c r="C20" s="2"/>
      <c r="D20" s="3"/>
      <c r="E20" s="10"/>
      <c r="F20" s="11"/>
      <c r="G20" s="2"/>
      <c r="H20" s="3"/>
      <c r="I20" s="1"/>
      <c r="J20" s="2"/>
      <c r="K20" s="2"/>
      <c r="L20" s="3"/>
      <c r="M20" s="1" t="s">
        <v>43</v>
      </c>
      <c r="N20" s="2" t="s">
        <v>44</v>
      </c>
      <c r="O20" s="111">
        <f>RATE(10,C30,-O17,C36)</f>
        <v>5.8501058723252994E-2</v>
      </c>
      <c r="P20" s="113" t="s">
        <v>104</v>
      </c>
    </row>
    <row r="21" spans="1:16" ht="15" customHeight="1">
      <c r="A21" s="1"/>
      <c r="B21" s="2"/>
      <c r="C21" s="2"/>
      <c r="D21" s="3"/>
      <c r="E21" s="1"/>
      <c r="F21" s="2"/>
      <c r="G21" s="2"/>
      <c r="H21" s="3"/>
      <c r="I21" s="1"/>
      <c r="J21" s="2"/>
      <c r="K21" s="2"/>
      <c r="L21" s="3"/>
      <c r="M21" s="16" t="s">
        <v>16</v>
      </c>
      <c r="N21" s="17"/>
      <c r="O21" s="17"/>
      <c r="P21" s="18"/>
    </row>
    <row r="22" spans="1:16" ht="15" customHeight="1">
      <c r="A22" s="23"/>
      <c r="B22" s="24"/>
      <c r="C22" s="24"/>
      <c r="D22" s="25"/>
      <c r="E22" s="23"/>
      <c r="F22" s="24"/>
      <c r="G22" s="24"/>
      <c r="H22" s="25"/>
      <c r="I22" s="23"/>
      <c r="J22" s="24"/>
      <c r="K22" s="24"/>
      <c r="L22" s="25"/>
      <c r="P22" s="25"/>
    </row>
    <row r="23" spans="1:16">
      <c r="A23" s="1"/>
      <c r="B23" s="2"/>
      <c r="C23" s="2"/>
      <c r="D23" s="3"/>
      <c r="E23" s="1"/>
      <c r="F23" s="2"/>
      <c r="G23" s="2"/>
      <c r="H23" s="3"/>
      <c r="I23" s="1"/>
      <c r="J23" s="2"/>
      <c r="K23" s="2"/>
      <c r="L23" s="3"/>
      <c r="M23" s="46"/>
      <c r="N23" s="46"/>
      <c r="O23" s="46"/>
      <c r="P23" s="12"/>
    </row>
    <row r="24" spans="1:16">
      <c r="A24" s="1"/>
      <c r="B24" s="2"/>
      <c r="C24" s="2"/>
      <c r="D24" s="3"/>
      <c r="E24" s="1"/>
      <c r="F24" s="2"/>
      <c r="G24" s="2"/>
      <c r="H24" s="3"/>
      <c r="I24" s="1"/>
      <c r="J24" s="2"/>
      <c r="K24" s="2"/>
      <c r="L24" s="3"/>
      <c r="M24" s="46"/>
      <c r="N24" s="46"/>
      <c r="O24" s="46"/>
      <c r="P24" s="47"/>
    </row>
    <row r="25" spans="1:16" ht="15" customHeight="1">
      <c r="A25" s="51" t="s">
        <v>31</v>
      </c>
      <c r="B25" s="52"/>
      <c r="C25" s="52"/>
      <c r="D25" s="53"/>
      <c r="E25" s="57" t="s">
        <v>32</v>
      </c>
      <c r="F25" s="58"/>
      <c r="G25" s="58"/>
      <c r="H25" s="59"/>
      <c r="I25" s="63" t="s">
        <v>47</v>
      </c>
      <c r="J25" s="64"/>
      <c r="K25" s="64"/>
      <c r="L25" s="65"/>
      <c r="M25" s="69" t="s">
        <v>45</v>
      </c>
      <c r="N25" s="70"/>
      <c r="O25" s="70"/>
      <c r="P25" s="71"/>
    </row>
    <row r="26" spans="1:16" ht="16" thickBot="1">
      <c r="A26" s="54"/>
      <c r="B26" s="55"/>
      <c r="C26" s="55"/>
      <c r="D26" s="56"/>
      <c r="E26" s="60"/>
      <c r="F26" s="61"/>
      <c r="G26" s="61"/>
      <c r="H26" s="62"/>
      <c r="I26" s="66"/>
      <c r="J26" s="67"/>
      <c r="K26" s="67"/>
      <c r="L26" s="68"/>
      <c r="M26" s="72"/>
      <c r="N26" s="73"/>
      <c r="O26" s="73"/>
      <c r="P26" s="74"/>
    </row>
    <row r="28" spans="1:16" ht="20" thickBot="1">
      <c r="A28" s="104" t="s">
        <v>89</v>
      </c>
      <c r="B28" s="104"/>
      <c r="C28" s="104"/>
      <c r="D28" s="104"/>
      <c r="E28" s="104"/>
      <c r="F28" s="104" t="s">
        <v>90</v>
      </c>
      <c r="G28" s="104"/>
      <c r="H28" s="104"/>
      <c r="I28" s="104"/>
      <c r="J28" s="104"/>
      <c r="K28" s="104"/>
      <c r="L28" s="104"/>
      <c r="M28" s="104"/>
      <c r="N28" s="104"/>
      <c r="O28" s="104"/>
      <c r="P28" s="105"/>
    </row>
    <row r="29" spans="1:16" ht="16" thickTop="1">
      <c r="A29" t="s">
        <v>107</v>
      </c>
      <c r="F29" s="106" t="s">
        <v>91</v>
      </c>
      <c r="G29" t="s">
        <v>92</v>
      </c>
      <c r="P29" s="107"/>
    </row>
    <row r="30" spans="1:16">
      <c r="B30" t="s">
        <v>93</v>
      </c>
      <c r="C30" s="114">
        <f>L14</f>
        <v>11.4</v>
      </c>
      <c r="F30" s="106" t="s">
        <v>94</v>
      </c>
      <c r="G30" t="s">
        <v>95</v>
      </c>
      <c r="P30" s="107"/>
    </row>
    <row r="31" spans="1:16">
      <c r="A31" t="s">
        <v>108</v>
      </c>
      <c r="F31" s="106" t="s">
        <v>96</v>
      </c>
      <c r="G31" t="s">
        <v>98</v>
      </c>
      <c r="P31" s="107"/>
    </row>
    <row r="32" spans="1:16">
      <c r="B32" t="s">
        <v>41</v>
      </c>
      <c r="C32" s="115">
        <f>O16</f>
        <v>0.18927118430802356</v>
      </c>
      <c r="F32" s="106" t="s">
        <v>97</v>
      </c>
      <c r="G32" t="s">
        <v>100</v>
      </c>
      <c r="P32" s="107"/>
    </row>
    <row r="33" spans="1:16">
      <c r="B33" t="s">
        <v>109</v>
      </c>
      <c r="C33" s="116">
        <f>K14*(1+C32)^10</f>
        <v>777.67062485538895</v>
      </c>
      <c r="F33" s="106" t="s">
        <v>99</v>
      </c>
      <c r="G33" t="s">
        <v>102</v>
      </c>
      <c r="P33" s="107"/>
    </row>
    <row r="34" spans="1:16">
      <c r="A34" t="s">
        <v>110</v>
      </c>
      <c r="F34" s="106" t="s">
        <v>101</v>
      </c>
      <c r="G34" t="s">
        <v>113</v>
      </c>
      <c r="P34" s="107"/>
    </row>
    <row r="35" spans="1:16">
      <c r="B35" t="s">
        <v>111</v>
      </c>
      <c r="C35" s="116">
        <v>1</v>
      </c>
      <c r="F35" s="106" t="s">
        <v>103</v>
      </c>
      <c r="G35" t="s">
        <v>105</v>
      </c>
      <c r="P35" s="107"/>
    </row>
    <row r="36" spans="1:16">
      <c r="B36" t="s">
        <v>112</v>
      </c>
      <c r="C36" s="116">
        <f>C33*C35</f>
        <v>777.67062485538895</v>
      </c>
      <c r="F36" s="106" t="s">
        <v>104</v>
      </c>
      <c r="G36" t="s">
        <v>106</v>
      </c>
      <c r="P36" s="107"/>
    </row>
    <row r="37" spans="1:16">
      <c r="F37" s="106"/>
      <c r="P37" s="107"/>
    </row>
  </sheetData>
  <mergeCells count="12">
    <mergeCell ref="A16:D16"/>
    <mergeCell ref="E6:H7"/>
    <mergeCell ref="A1:P1"/>
    <mergeCell ref="A2:D2"/>
    <mergeCell ref="E2:H2"/>
    <mergeCell ref="I2:L2"/>
    <mergeCell ref="M2:P2"/>
    <mergeCell ref="A17:D19"/>
    <mergeCell ref="A25:D26"/>
    <mergeCell ref="E25:H26"/>
    <mergeCell ref="I25:L26"/>
    <mergeCell ref="M25:P26"/>
  </mergeCells>
  <pageMargins left="0.75" right="0.75" top="1" bottom="1" header="0.5" footer="0.5"/>
  <pageSetup scale="80" orientation="landscape" horizontalDpi="4294967292" verticalDpi="4294967292"/>
  <legacyDrawing r:id="rId1"/>
  <extLst>
    <ext xmlns:mx="http://schemas.microsoft.com/office/mac/excel/2008/main" uri="{64002731-A6B0-56B0-2670-7721B7C09600}">
      <mx:PLV Mode="0" OnePage="0" WScale="10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
  <sheetViews>
    <sheetView zoomScale="200" zoomScaleNormal="200" zoomScalePageLayoutView="200" workbookViewId="0"/>
  </sheetViews>
  <sheetFormatPr baseColWidth="10" defaultColWidth="8.83203125" defaultRowHeight="15" x14ac:dyDescent="0"/>
  <sheetData>
    <row r="1" spans="1:9">
      <c r="A1" t="s">
        <v>48</v>
      </c>
      <c r="B1" t="s">
        <v>49</v>
      </c>
      <c r="C1" t="s">
        <v>15</v>
      </c>
      <c r="D1" t="s">
        <v>17</v>
      </c>
      <c r="E1" t="s">
        <v>18</v>
      </c>
      <c r="F1" t="s">
        <v>19</v>
      </c>
      <c r="G1" t="s">
        <v>21</v>
      </c>
      <c r="H1" t="s">
        <v>22</v>
      </c>
      <c r="I1" t="s">
        <v>50</v>
      </c>
    </row>
    <row r="2" spans="1:9">
      <c r="A2">
        <v>2003</v>
      </c>
      <c r="B2">
        <v>0</v>
      </c>
      <c r="C2">
        <v>2.5</v>
      </c>
      <c r="D2">
        <v>0.1</v>
      </c>
      <c r="E2">
        <v>5.82</v>
      </c>
      <c r="F2">
        <v>0</v>
      </c>
      <c r="G2">
        <v>1.0500000000000001E-2</v>
      </c>
      <c r="H2">
        <v>1.66E-2</v>
      </c>
      <c r="I2">
        <v>0.30120000000000002</v>
      </c>
    </row>
    <row r="3" spans="1:9">
      <c r="A3">
        <v>2004</v>
      </c>
      <c r="B3">
        <v>0</v>
      </c>
      <c r="C3">
        <v>2.63</v>
      </c>
      <c r="D3">
        <v>0.36</v>
      </c>
      <c r="E3">
        <v>6.54</v>
      </c>
      <c r="F3">
        <v>0</v>
      </c>
      <c r="G3">
        <v>3.7100000000000001E-2</v>
      </c>
      <c r="H3">
        <v>5.9400000000000001E-2</v>
      </c>
      <c r="I3">
        <v>0.33289999999999997</v>
      </c>
    </row>
    <row r="4" spans="1:9">
      <c r="A4">
        <v>2005</v>
      </c>
      <c r="B4">
        <v>0</v>
      </c>
      <c r="C4">
        <v>2.96</v>
      </c>
      <c r="D4">
        <v>1.56</v>
      </c>
      <c r="E4">
        <v>8.9499999999999993</v>
      </c>
      <c r="F4">
        <v>0</v>
      </c>
      <c r="G4">
        <v>0.13619999999999999</v>
      </c>
      <c r="H4">
        <v>0.21290000000000001</v>
      </c>
      <c r="I4">
        <v>0.2039</v>
      </c>
    </row>
    <row r="5" spans="1:9">
      <c r="A5">
        <v>2006</v>
      </c>
      <c r="B5">
        <v>0</v>
      </c>
      <c r="C5">
        <v>2.2400000000000002</v>
      </c>
      <c r="D5">
        <v>2.27</v>
      </c>
      <c r="E5">
        <v>11.74</v>
      </c>
      <c r="F5">
        <v>0</v>
      </c>
      <c r="G5">
        <v>0.13830000000000001</v>
      </c>
      <c r="H5">
        <v>0.22800000000000001</v>
      </c>
      <c r="I5">
        <v>0.26619999999999999</v>
      </c>
    </row>
    <row r="6" spans="1:9">
      <c r="A6">
        <v>2007</v>
      </c>
      <c r="B6">
        <v>0</v>
      </c>
      <c r="C6">
        <v>2.36</v>
      </c>
      <c r="D6">
        <v>3.93</v>
      </c>
      <c r="E6">
        <v>16.71</v>
      </c>
      <c r="F6">
        <v>0</v>
      </c>
      <c r="G6">
        <v>0.1643</v>
      </c>
      <c r="H6">
        <v>0.28520000000000001</v>
      </c>
      <c r="I6">
        <v>0.24579999999999999</v>
      </c>
    </row>
    <row r="7" spans="1:9">
      <c r="A7">
        <v>2008</v>
      </c>
      <c r="B7">
        <v>0</v>
      </c>
      <c r="C7">
        <v>2.46</v>
      </c>
      <c r="D7">
        <v>5.36</v>
      </c>
      <c r="E7">
        <v>25.17</v>
      </c>
      <c r="F7">
        <v>0</v>
      </c>
      <c r="G7">
        <v>0.1489</v>
      </c>
      <c r="H7">
        <v>0.27189999999999998</v>
      </c>
      <c r="I7">
        <v>0.23350000000000001</v>
      </c>
    </row>
    <row r="8" spans="1:9">
      <c r="A8">
        <v>2009</v>
      </c>
      <c r="B8">
        <v>0</v>
      </c>
      <c r="C8">
        <v>2.74</v>
      </c>
      <c r="D8">
        <v>9.08</v>
      </c>
      <c r="E8">
        <v>35.159999999999997</v>
      </c>
      <c r="F8">
        <v>0</v>
      </c>
      <c r="G8">
        <v>0.18920000000000001</v>
      </c>
      <c r="H8">
        <v>0.31269999999999998</v>
      </c>
      <c r="I8">
        <v>0.18990000000000001</v>
      </c>
    </row>
    <row r="9" spans="1:9">
      <c r="A9">
        <v>2010</v>
      </c>
      <c r="B9">
        <v>0</v>
      </c>
      <c r="C9">
        <v>2.0099999999999998</v>
      </c>
      <c r="D9">
        <v>15.15</v>
      </c>
      <c r="E9">
        <v>52.18</v>
      </c>
      <c r="F9">
        <v>0</v>
      </c>
      <c r="G9">
        <v>0.22839999999999999</v>
      </c>
      <c r="H9">
        <v>0.3528</v>
      </c>
      <c r="I9">
        <v>0.18099999999999999</v>
      </c>
    </row>
    <row r="10" spans="1:9">
      <c r="A10">
        <v>2011</v>
      </c>
      <c r="B10">
        <v>0</v>
      </c>
      <c r="C10">
        <v>1.61</v>
      </c>
      <c r="D10">
        <v>27.68</v>
      </c>
      <c r="E10">
        <v>82.45</v>
      </c>
      <c r="F10">
        <v>0</v>
      </c>
      <c r="G10">
        <v>0.2707</v>
      </c>
      <c r="H10">
        <v>0.41670000000000001</v>
      </c>
      <c r="I10">
        <v>0.19539999999999999</v>
      </c>
    </row>
    <row r="11" spans="1:9">
      <c r="A11">
        <v>2012</v>
      </c>
      <c r="B11">
        <v>0</v>
      </c>
      <c r="C11">
        <v>1.5</v>
      </c>
      <c r="D11">
        <v>44.15</v>
      </c>
      <c r="E11">
        <v>125.86</v>
      </c>
      <c r="F11">
        <v>2.65</v>
      </c>
      <c r="G11">
        <v>0.28539999999999999</v>
      </c>
      <c r="H11">
        <v>0.4284</v>
      </c>
      <c r="I11">
        <v>0.1764</v>
      </c>
    </row>
    <row r="12" spans="1:9">
      <c r="A12">
        <v>2013</v>
      </c>
      <c r="B12">
        <v>0.13730000000000001</v>
      </c>
      <c r="C12">
        <v>1.6786000000000001</v>
      </c>
      <c r="D12">
        <v>39.75</v>
      </c>
      <c r="E12">
        <v>137.4</v>
      </c>
      <c r="F12">
        <v>11.4</v>
      </c>
      <c r="G12">
        <v>0.19339999999999999</v>
      </c>
      <c r="H12">
        <v>0.30640000000000001</v>
      </c>
      <c r="I12">
        <v>0.1333</v>
      </c>
    </row>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5"/>
  <sheetViews>
    <sheetView zoomScale="150" zoomScaleNormal="150" zoomScalePageLayoutView="150" workbookViewId="0">
      <selection activeCell="D4" sqref="D4"/>
    </sheetView>
  </sheetViews>
  <sheetFormatPr baseColWidth="10" defaultRowHeight="15" x14ac:dyDescent="0"/>
  <cols>
    <col min="1" max="1" width="31.5" customWidth="1"/>
    <col min="2" max="3" width="6.5" customWidth="1"/>
    <col min="4" max="7" width="10" customWidth="1"/>
    <col min="8" max="8" width="14.33203125" customWidth="1"/>
    <col min="9" max="10" width="8.5" customWidth="1"/>
    <col min="11" max="12" width="10" customWidth="1"/>
    <col min="13" max="13" width="15.6640625" customWidth="1"/>
    <col min="14" max="14" width="6.33203125" customWidth="1"/>
    <col min="15" max="15" width="8.5" customWidth="1"/>
    <col min="16" max="16" width="14.33203125" customWidth="1"/>
  </cols>
  <sheetData>
    <row r="1" spans="1:16" ht="26" thickBot="1">
      <c r="A1" s="96" t="s">
        <v>52</v>
      </c>
      <c r="B1" s="96"/>
      <c r="C1" s="96"/>
      <c r="D1" s="96"/>
      <c r="E1" s="96"/>
      <c r="F1" s="96"/>
      <c r="G1" s="96"/>
      <c r="H1" s="96"/>
      <c r="I1" s="96"/>
      <c r="J1" s="96"/>
      <c r="K1" s="96"/>
      <c r="L1" s="96"/>
      <c r="M1" s="96"/>
      <c r="N1" s="96"/>
      <c r="O1" s="96"/>
      <c r="P1" s="96"/>
    </row>
    <row r="2" spans="1:16" ht="15" customHeight="1">
      <c r="A2" s="97" t="s">
        <v>53</v>
      </c>
      <c r="B2" s="97"/>
      <c r="C2" s="97"/>
      <c r="D2" s="97"/>
      <c r="E2" s="97"/>
      <c r="F2" s="97"/>
      <c r="G2" s="97"/>
      <c r="H2" s="97"/>
      <c r="I2" s="97"/>
      <c r="J2" s="97"/>
      <c r="K2" s="97"/>
      <c r="L2" s="97"/>
      <c r="M2" s="97"/>
      <c r="N2" s="97"/>
      <c r="O2" s="97"/>
      <c r="P2" s="97"/>
    </row>
    <row r="3" spans="1:16" ht="21">
      <c r="A3" s="26"/>
      <c r="B3" s="27"/>
      <c r="C3" s="28"/>
      <c r="D3" s="29" t="s">
        <v>54</v>
      </c>
      <c r="E3" s="29" t="s">
        <v>55</v>
      </c>
      <c r="F3" s="29" t="s">
        <v>56</v>
      </c>
      <c r="G3" s="29" t="s">
        <v>57</v>
      </c>
      <c r="H3" s="29" t="s">
        <v>58</v>
      </c>
      <c r="I3" s="29" t="s">
        <v>59</v>
      </c>
      <c r="J3" s="29" t="s">
        <v>60</v>
      </c>
      <c r="K3" s="29" t="s">
        <v>61</v>
      </c>
      <c r="L3" s="29" t="s">
        <v>62</v>
      </c>
      <c r="M3" s="29" t="s">
        <v>63</v>
      </c>
      <c r="N3" s="29" t="s">
        <v>17</v>
      </c>
      <c r="O3" s="29" t="s">
        <v>64</v>
      </c>
      <c r="P3" s="29" t="s">
        <v>65</v>
      </c>
    </row>
    <row r="4" spans="1:16">
      <c r="A4" s="30" t="s">
        <v>66</v>
      </c>
      <c r="B4" s="31" t="s">
        <v>67</v>
      </c>
      <c r="C4" s="32" t="s">
        <v>68</v>
      </c>
      <c r="D4" s="42">
        <v>524.94000000000005</v>
      </c>
      <c r="E4" s="33">
        <v>519.01</v>
      </c>
      <c r="F4" s="33">
        <v>527.76</v>
      </c>
      <c r="G4" s="33">
        <v>519.20000000000005</v>
      </c>
      <c r="H4" s="34">
        <v>10158103</v>
      </c>
      <c r="I4" s="33">
        <v>5.93</v>
      </c>
      <c r="J4" s="35">
        <v>1.14E-2</v>
      </c>
      <c r="K4" s="33">
        <v>575.14</v>
      </c>
      <c r="L4" s="33">
        <v>385.1</v>
      </c>
      <c r="M4" s="34">
        <v>468240705660</v>
      </c>
      <c r="N4" s="33">
        <v>40.24</v>
      </c>
      <c r="O4" s="33">
        <v>13.04</v>
      </c>
      <c r="P4" s="34">
        <v>891989000</v>
      </c>
    </row>
    <row r="5" spans="1:16" ht="16" thickBot="1">
      <c r="A5" s="36"/>
      <c r="B5" s="36"/>
      <c r="C5" s="37"/>
      <c r="D5" s="37"/>
      <c r="E5" s="37"/>
      <c r="F5" s="37"/>
      <c r="G5" s="37"/>
      <c r="H5" s="37"/>
      <c r="I5" s="37"/>
      <c r="J5" s="37"/>
      <c r="K5" s="37"/>
      <c r="L5" s="36"/>
      <c r="M5" s="36"/>
      <c r="N5" s="36"/>
      <c r="O5" s="36"/>
      <c r="P5" s="36"/>
    </row>
    <row r="6" spans="1:16" ht="15" customHeight="1">
      <c r="A6" s="38" t="s">
        <v>69</v>
      </c>
      <c r="B6" s="37"/>
      <c r="C6" s="98" t="s">
        <v>70</v>
      </c>
      <c r="D6" s="99"/>
      <c r="E6" s="100"/>
      <c r="F6" s="37"/>
      <c r="G6" s="98" t="s">
        <v>71</v>
      </c>
      <c r="H6" s="99"/>
      <c r="I6" s="100"/>
      <c r="J6" s="37"/>
      <c r="K6" s="37"/>
      <c r="L6" s="37"/>
      <c r="M6" s="37"/>
      <c r="N6" s="37"/>
      <c r="O6" s="37"/>
      <c r="P6" s="37"/>
    </row>
    <row r="7" spans="1:16" ht="25" thickBot="1">
      <c r="A7" s="39" t="s">
        <v>72</v>
      </c>
      <c r="B7" s="40"/>
      <c r="C7" s="101" t="s">
        <v>73</v>
      </c>
      <c r="D7" s="102"/>
      <c r="E7" s="103"/>
      <c r="F7" s="41"/>
      <c r="G7" s="101" t="s">
        <v>74</v>
      </c>
      <c r="H7" s="102"/>
      <c r="I7" s="103"/>
      <c r="J7" s="37"/>
      <c r="K7" s="37"/>
      <c r="L7" s="37"/>
      <c r="M7" s="37"/>
      <c r="N7" s="37"/>
      <c r="O7" s="37"/>
      <c r="P7" s="37"/>
    </row>
    <row r="8" spans="1:16">
      <c r="A8" s="36"/>
      <c r="B8" s="36"/>
      <c r="C8" s="36"/>
      <c r="D8" s="36"/>
      <c r="E8" s="36"/>
      <c r="F8" s="36"/>
      <c r="G8" s="36"/>
      <c r="H8" s="36"/>
      <c r="I8" s="36"/>
      <c r="J8" s="36"/>
      <c r="K8" s="36"/>
      <c r="L8" s="36"/>
      <c r="M8" s="36"/>
      <c r="N8" s="36"/>
      <c r="O8" s="36"/>
      <c r="P8" s="36"/>
    </row>
    <row r="9" spans="1:16" ht="15" customHeight="1">
      <c r="A9" s="95" t="s">
        <v>75</v>
      </c>
      <c r="B9" s="95"/>
      <c r="C9" s="95"/>
      <c r="D9" s="95"/>
      <c r="E9" s="95"/>
      <c r="F9" s="95"/>
      <c r="G9" s="95"/>
      <c r="H9" s="95"/>
      <c r="I9" s="95"/>
      <c r="J9" s="95"/>
      <c r="K9" s="95"/>
      <c r="L9" s="95"/>
      <c r="M9" s="95"/>
      <c r="N9" s="95"/>
      <c r="O9" s="95"/>
      <c r="P9" s="95"/>
    </row>
    <row r="10" spans="1:16" ht="15" customHeight="1">
      <c r="A10" s="94" t="s">
        <v>76</v>
      </c>
      <c r="B10" s="94"/>
      <c r="C10" s="94"/>
      <c r="D10" s="94"/>
      <c r="E10" s="94"/>
      <c r="F10" s="94"/>
      <c r="G10" s="94"/>
      <c r="H10" s="94"/>
      <c r="I10" s="94"/>
      <c r="J10" s="94"/>
      <c r="K10" s="94"/>
      <c r="L10" s="94"/>
      <c r="M10" s="94"/>
      <c r="N10" s="94"/>
      <c r="O10" s="94"/>
      <c r="P10" s="94"/>
    </row>
    <row r="11" spans="1:16">
      <c r="A11" s="94"/>
      <c r="B11" s="94"/>
      <c r="C11" s="94"/>
      <c r="D11" s="94"/>
      <c r="E11" s="94"/>
      <c r="F11" s="94"/>
      <c r="G11" s="94"/>
      <c r="H11" s="94"/>
      <c r="I11" s="94"/>
      <c r="J11" s="94"/>
      <c r="K11" s="94"/>
      <c r="L11" s="94"/>
      <c r="M11" s="94"/>
      <c r="N11" s="94"/>
      <c r="O11" s="94"/>
      <c r="P11" s="94"/>
    </row>
    <row r="12" spans="1:16" ht="15" customHeight="1">
      <c r="A12" s="94" t="s">
        <v>77</v>
      </c>
      <c r="B12" s="94"/>
      <c r="C12" s="94"/>
      <c r="D12" s="94"/>
      <c r="E12" s="94"/>
      <c r="F12" s="94"/>
      <c r="G12" s="94"/>
      <c r="H12" s="94"/>
      <c r="I12" s="94"/>
      <c r="J12" s="94"/>
      <c r="K12" s="94"/>
      <c r="L12" s="94"/>
      <c r="M12" s="94"/>
      <c r="N12" s="94"/>
      <c r="O12" s="94"/>
      <c r="P12" s="94"/>
    </row>
    <row r="13" spans="1:16">
      <c r="A13" s="94"/>
      <c r="B13" s="94"/>
      <c r="C13" s="94"/>
      <c r="D13" s="94"/>
      <c r="E13" s="94"/>
      <c r="F13" s="94"/>
      <c r="G13" s="94"/>
      <c r="H13" s="94"/>
      <c r="I13" s="94"/>
      <c r="J13" s="94"/>
      <c r="K13" s="94"/>
      <c r="L13" s="94"/>
      <c r="M13" s="94"/>
      <c r="N13" s="94"/>
      <c r="O13" s="94"/>
      <c r="P13" s="94"/>
    </row>
    <row r="14" spans="1:16" ht="45" customHeight="1">
      <c r="A14" s="94" t="s">
        <v>78</v>
      </c>
      <c r="B14" s="94"/>
      <c r="C14" s="94"/>
      <c r="D14" s="94"/>
      <c r="E14" s="94"/>
      <c r="F14" s="94"/>
      <c r="G14" s="94"/>
      <c r="H14" s="94"/>
      <c r="I14" s="94"/>
      <c r="J14" s="94"/>
      <c r="K14" s="94"/>
      <c r="L14" s="94"/>
      <c r="M14" s="94"/>
      <c r="N14" s="94"/>
      <c r="O14" s="94"/>
      <c r="P14" s="94"/>
    </row>
    <row r="15" spans="1:16">
      <c r="A15" s="94"/>
      <c r="B15" s="94"/>
      <c r="C15" s="94"/>
      <c r="D15" s="94"/>
      <c r="E15" s="94"/>
      <c r="F15" s="94"/>
      <c r="G15" s="94"/>
      <c r="H15" s="94"/>
      <c r="I15" s="94"/>
      <c r="J15" s="94"/>
      <c r="K15" s="94"/>
      <c r="L15" s="94"/>
      <c r="M15" s="94"/>
      <c r="N15" s="94"/>
      <c r="O15" s="94"/>
      <c r="P15" s="94"/>
    </row>
  </sheetData>
  <mergeCells count="13">
    <mergeCell ref="A1:P1"/>
    <mergeCell ref="A2:P2"/>
    <mergeCell ref="C6:E6"/>
    <mergeCell ref="G6:I6"/>
    <mergeCell ref="C7:E7"/>
    <mergeCell ref="G7:I7"/>
    <mergeCell ref="A15:P15"/>
    <mergeCell ref="A9:P9"/>
    <mergeCell ref="A10:P10"/>
    <mergeCell ref="A11:P11"/>
    <mergeCell ref="A12:P12"/>
    <mergeCell ref="A13:P13"/>
    <mergeCell ref="A14:P14"/>
  </mergeCells>
  <hyperlinks>
    <hyperlink ref="A2" r:id="rId1"/>
    <hyperlink ref="A4" r:id="rId2"/>
    <hyperlink ref="B4" r:id="rId3"/>
    <hyperlink ref="C4" r:id="rId4"/>
    <hyperlink ref="A6" r:id="rId5"/>
    <hyperlink ref="C6" r:id="rId6"/>
    <hyperlink ref="G6" r:id="rId7"/>
    <hyperlink ref="A9" r:id="rId8"/>
  </hyperlinks>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Analysis</vt:lpstr>
      <vt:lpstr>Data</vt:lpstr>
      <vt:lpstr>StockQuote</vt:lpstr>
    </vt:vector>
  </TitlesOfParts>
  <Company>Efficient Minds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Moore</dc:creator>
  <cp:lastModifiedBy>David J. Moore</cp:lastModifiedBy>
  <dcterms:created xsi:type="dcterms:W3CDTF">2013-02-19T15:06:00Z</dcterms:created>
  <dcterms:modified xsi:type="dcterms:W3CDTF">2014-04-18T22:56:11Z</dcterms:modified>
</cp:coreProperties>
</file>